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iovanni/Il mio Drive (giovanni.cerulliirelli@uniroma1.it)/Lezioni/23-24/OPIS/"/>
    </mc:Choice>
  </mc:AlternateContent>
  <xr:revisionPtr revIDLastSave="0" documentId="13_ncr:1_{291549AD-7F50-4A4B-A53C-EE29264BBFA4}" xr6:coauthVersionLast="47" xr6:coauthVersionMax="47" xr10:uidLastSave="{00000000-0000-0000-0000-000000000000}"/>
  <bookViews>
    <workbookView xWindow="3000" yWindow="660" windowWidth="38640" windowHeight="17380" xr2:uid="{00000000-000D-0000-FFFF-FFFF00000000}"/>
  </bookViews>
  <sheets>
    <sheet name="Sheet1" sheetId="1" r:id="rId1"/>
  </sheets>
  <definedNames>
    <definedName name="_xlnm.Print_Area" localSheetId="0">Sheet1!$A$1:$E$168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6" i="1" l="1"/>
  <c r="D156" i="1"/>
  <c r="C156" i="1"/>
  <c r="E155" i="1"/>
  <c r="D155" i="1"/>
  <c r="C155" i="1"/>
  <c r="E147" i="1"/>
  <c r="D147" i="1"/>
  <c r="C147" i="1"/>
  <c r="E146" i="1"/>
  <c r="D146" i="1"/>
  <c r="C146" i="1"/>
  <c r="E138" i="1"/>
  <c r="D138" i="1"/>
  <c r="C138" i="1"/>
  <c r="E137" i="1"/>
  <c r="D137" i="1"/>
  <c r="C137" i="1"/>
  <c r="E129" i="1"/>
  <c r="D129" i="1"/>
  <c r="C129" i="1"/>
  <c r="E128" i="1"/>
  <c r="D128" i="1"/>
  <c r="C128" i="1"/>
  <c r="E120" i="1"/>
  <c r="D120" i="1"/>
  <c r="C120" i="1"/>
  <c r="E119" i="1"/>
  <c r="D119" i="1"/>
  <c r="C119" i="1"/>
  <c r="E111" i="1"/>
  <c r="D111" i="1"/>
  <c r="C111" i="1"/>
  <c r="E110" i="1"/>
  <c r="D110" i="1"/>
  <c r="C110" i="1"/>
  <c r="E101" i="1"/>
  <c r="D101" i="1"/>
  <c r="C101" i="1"/>
  <c r="E100" i="1"/>
  <c r="D100" i="1"/>
  <c r="C100" i="1"/>
  <c r="E92" i="1"/>
  <c r="D92" i="1"/>
  <c r="C92" i="1"/>
  <c r="E91" i="1"/>
  <c r="D91" i="1"/>
  <c r="C91" i="1"/>
  <c r="E83" i="1"/>
  <c r="D83" i="1"/>
  <c r="C83" i="1"/>
  <c r="E82" i="1"/>
  <c r="D82" i="1"/>
  <c r="C82" i="1"/>
  <c r="E74" i="1"/>
  <c r="D74" i="1"/>
  <c r="C74" i="1"/>
  <c r="E73" i="1"/>
  <c r="D73" i="1"/>
  <c r="C73" i="1"/>
  <c r="E65" i="1"/>
  <c r="D65" i="1"/>
  <c r="C65" i="1"/>
  <c r="E64" i="1"/>
  <c r="D64" i="1"/>
  <c r="C64" i="1"/>
  <c r="E56" i="1"/>
  <c r="D56" i="1"/>
  <c r="C56" i="1"/>
  <c r="E55" i="1"/>
  <c r="D55" i="1"/>
  <c r="C55" i="1"/>
  <c r="E47" i="1"/>
  <c r="D47" i="1"/>
  <c r="C47" i="1"/>
  <c r="E46" i="1"/>
  <c r="D46" i="1"/>
  <c r="C46" i="1"/>
  <c r="E38" i="1"/>
  <c r="D38" i="1"/>
  <c r="C38" i="1"/>
  <c r="E37" i="1"/>
  <c r="D37" i="1"/>
  <c r="C37" i="1"/>
  <c r="E28" i="1"/>
  <c r="D28" i="1"/>
  <c r="C28" i="1"/>
  <c r="E27" i="1"/>
  <c r="D27" i="1"/>
  <c r="C27" i="1"/>
  <c r="D19" i="1"/>
  <c r="E19" i="1"/>
  <c r="C19" i="1"/>
  <c r="D18" i="1"/>
  <c r="E18" i="1"/>
  <c r="C18" i="1"/>
  <c r="D10" i="1"/>
  <c r="E10" i="1"/>
  <c r="D9" i="1"/>
  <c r="E9" i="1"/>
  <c r="C9" i="1"/>
  <c r="C10" i="1"/>
  <c r="F160" i="1"/>
  <c r="F159" i="1"/>
  <c r="F158" i="1"/>
  <c r="F157" i="1"/>
  <c r="F151" i="1"/>
  <c r="F150" i="1"/>
  <c r="F149" i="1"/>
  <c r="F148" i="1"/>
  <c r="F142" i="1"/>
  <c r="F141" i="1"/>
  <c r="F140" i="1"/>
  <c r="F139" i="1"/>
  <c r="F133" i="1"/>
  <c r="F132" i="1"/>
  <c r="F131" i="1"/>
  <c r="F130" i="1"/>
  <c r="F124" i="1"/>
  <c r="F123" i="1"/>
  <c r="F122" i="1"/>
  <c r="F121" i="1"/>
  <c r="F115" i="1"/>
  <c r="F114" i="1"/>
  <c r="F113" i="1"/>
  <c r="F112" i="1"/>
  <c r="F105" i="1"/>
  <c r="F104" i="1"/>
  <c r="F103" i="1"/>
  <c r="F102" i="1"/>
  <c r="F96" i="1"/>
  <c r="F95" i="1"/>
  <c r="F94" i="1"/>
  <c r="F93" i="1"/>
  <c r="F87" i="1"/>
  <c r="F86" i="1"/>
  <c r="F85" i="1"/>
  <c r="F84" i="1"/>
  <c r="F78" i="1"/>
  <c r="F77" i="1"/>
  <c r="F76" i="1"/>
  <c r="F75" i="1"/>
  <c r="F69" i="1"/>
  <c r="F68" i="1"/>
  <c r="F67" i="1"/>
  <c r="F66" i="1"/>
  <c r="F60" i="1"/>
  <c r="F59" i="1"/>
  <c r="F58" i="1"/>
  <c r="F57" i="1"/>
  <c r="F51" i="1"/>
  <c r="F50" i="1"/>
  <c r="F49" i="1"/>
  <c r="F48" i="1"/>
  <c r="F42" i="1"/>
  <c r="F41" i="1"/>
  <c r="F40" i="1"/>
  <c r="F39" i="1"/>
  <c r="F32" i="1"/>
  <c r="F31" i="1"/>
  <c r="F30" i="1"/>
  <c r="F29" i="1"/>
  <c r="F23" i="1"/>
  <c r="F22" i="1"/>
  <c r="F21" i="1"/>
  <c r="F20" i="1"/>
  <c r="F14" i="1"/>
  <c r="F13" i="1"/>
  <c r="F12" i="1"/>
  <c r="F11" i="1"/>
  <c r="F4" i="1"/>
  <c r="F5" i="1"/>
  <c r="F6" i="1"/>
  <c r="F3" i="1"/>
  <c r="D152" i="1"/>
  <c r="D153" i="1" s="1"/>
  <c r="E152" i="1"/>
  <c r="E153" i="1" s="1"/>
  <c r="D154" i="1"/>
  <c r="E154" i="1"/>
  <c r="C152" i="1"/>
  <c r="C153" i="1" s="1"/>
  <c r="D143" i="1"/>
  <c r="D144" i="1" s="1"/>
  <c r="E143" i="1"/>
  <c r="E144" i="1" s="1"/>
  <c r="D145" i="1"/>
  <c r="E145" i="1"/>
  <c r="C143" i="1"/>
  <c r="C144" i="1" s="1"/>
  <c r="D134" i="1"/>
  <c r="D135" i="1" s="1"/>
  <c r="E134" i="1"/>
  <c r="E135" i="1" s="1"/>
  <c r="D136" i="1"/>
  <c r="E136" i="1"/>
  <c r="D125" i="1"/>
  <c r="D126" i="1" s="1"/>
  <c r="E125" i="1"/>
  <c r="E126" i="1" s="1"/>
  <c r="D127" i="1"/>
  <c r="E127" i="1"/>
  <c r="C125" i="1"/>
  <c r="C126" i="1" s="1"/>
  <c r="D116" i="1"/>
  <c r="D117" i="1" s="1"/>
  <c r="E116" i="1"/>
  <c r="E117" i="1" s="1"/>
  <c r="D118" i="1"/>
  <c r="E118" i="1"/>
  <c r="C116" i="1"/>
  <c r="C117" i="1" s="1"/>
  <c r="E164" i="1"/>
  <c r="D164" i="1"/>
  <c r="C164" i="1"/>
  <c r="C154" i="1"/>
  <c r="C145" i="1"/>
  <c r="C136" i="1"/>
  <c r="C127" i="1"/>
  <c r="C118" i="1"/>
  <c r="E109" i="1"/>
  <c r="D109" i="1"/>
  <c r="C109" i="1"/>
  <c r="E99" i="1"/>
  <c r="D99" i="1"/>
  <c r="C99" i="1"/>
  <c r="E90" i="1"/>
  <c r="D90" i="1"/>
  <c r="C90" i="1"/>
  <c r="E81" i="1"/>
  <c r="D81" i="1"/>
  <c r="C81" i="1"/>
  <c r="E72" i="1"/>
  <c r="D72" i="1"/>
  <c r="C72" i="1"/>
  <c r="E63" i="1"/>
  <c r="D63" i="1"/>
  <c r="C63" i="1"/>
  <c r="E54" i="1"/>
  <c r="D54" i="1"/>
  <c r="C54" i="1"/>
  <c r="E45" i="1"/>
  <c r="D45" i="1"/>
  <c r="C45" i="1"/>
  <c r="E36" i="1"/>
  <c r="D36" i="1"/>
  <c r="C36" i="1"/>
  <c r="E26" i="1"/>
  <c r="D26" i="1"/>
  <c r="C26" i="1"/>
  <c r="E17" i="1"/>
  <c r="D17" i="1"/>
  <c r="C17" i="1"/>
  <c r="C134" i="1"/>
  <c r="C135" i="1" s="1"/>
  <c r="E162" i="1"/>
  <c r="E163" i="1" s="1"/>
  <c r="E107" i="1"/>
  <c r="E108" i="1" s="1"/>
  <c r="E97" i="1"/>
  <c r="E98" i="1" s="1"/>
  <c r="E88" i="1"/>
  <c r="E89" i="1" s="1"/>
  <c r="E79" i="1"/>
  <c r="E80" i="1" s="1"/>
  <c r="E70" i="1"/>
  <c r="E71" i="1" s="1"/>
  <c r="E61" i="1"/>
  <c r="E62" i="1" s="1"/>
  <c r="E52" i="1"/>
  <c r="E53" i="1" s="1"/>
  <c r="E34" i="1"/>
  <c r="E35" i="1" s="1"/>
  <c r="E7" i="1"/>
  <c r="E8" i="1" s="1"/>
  <c r="E15" i="1"/>
  <c r="E16" i="1" s="1"/>
  <c r="E24" i="1"/>
  <c r="E25" i="1" s="1"/>
  <c r="D162" i="1"/>
  <c r="D163" i="1" s="1"/>
  <c r="D107" i="1"/>
  <c r="D108" i="1" s="1"/>
  <c r="D97" i="1"/>
  <c r="D98" i="1" s="1"/>
  <c r="D88" i="1"/>
  <c r="D89" i="1" s="1"/>
  <c r="D79" i="1"/>
  <c r="D80" i="1" s="1"/>
  <c r="D70" i="1"/>
  <c r="D71" i="1" s="1"/>
  <c r="D61" i="1"/>
  <c r="D62" i="1" s="1"/>
  <c r="D52" i="1"/>
  <c r="D53" i="1" s="1"/>
  <c r="D43" i="1"/>
  <c r="D44" i="1" s="1"/>
  <c r="E43" i="1"/>
  <c r="E44" i="1" s="1"/>
  <c r="D34" i="1"/>
  <c r="D35" i="1" s="1"/>
  <c r="D24" i="1"/>
  <c r="D25" i="1" s="1"/>
  <c r="D15" i="1"/>
  <c r="D16" i="1" s="1"/>
  <c r="D7" i="1"/>
  <c r="D8" i="1" s="1"/>
  <c r="C34" i="1"/>
  <c r="C35" i="1" s="1"/>
  <c r="C162" i="1"/>
  <c r="C163" i="1" s="1"/>
  <c r="C107" i="1"/>
  <c r="C108" i="1" s="1"/>
  <c r="C97" i="1"/>
  <c r="C98" i="1" s="1"/>
  <c r="C88" i="1"/>
  <c r="C89" i="1" s="1"/>
  <c r="C79" i="1"/>
  <c r="C80" i="1" s="1"/>
  <c r="C70" i="1"/>
  <c r="C71" i="1" s="1"/>
  <c r="C61" i="1"/>
  <c r="C62" i="1" s="1"/>
  <c r="C52" i="1"/>
  <c r="C53" i="1" s="1"/>
  <c r="C43" i="1"/>
  <c r="C44" i="1" s="1"/>
  <c r="C24" i="1"/>
  <c r="C25" i="1" s="1"/>
  <c r="C15" i="1"/>
  <c r="C16" i="1" s="1"/>
  <c r="C7" i="1"/>
  <c r="C8" i="1" s="1"/>
</calcChain>
</file>

<file path=xl/sharedStrings.xml><?xml version="1.0" encoding="utf-8"?>
<sst xmlns="http://schemas.openxmlformats.org/spreadsheetml/2006/main" count="254" uniqueCount="42">
  <si>
    <t>Domanda</t>
  </si>
  <si>
    <t>Risposte</t>
  </si>
  <si>
    <t>Totali</t>
  </si>
  <si>
    <t>1. Sei interessato/a agli argomenti trattati nell'insegnamento?</t>
  </si>
  <si>
    <t>1. Decisamente no</t>
  </si>
  <si>
    <t>2. Più no che sì</t>
  </si>
  <si>
    <t>3. Più sì che no</t>
  </si>
  <si>
    <t>4. Decisamente sì</t>
  </si>
  <si>
    <t>2. Le conoscenze preliminari possedute [quanto hai imparato frequentando le lezioni di altri insegnamenti del Corso e/o sostenendo i relativi esami] sono risultate sufficienti per comprendere gli argomenti previsti nel programma d'esame?</t>
  </si>
  <si>
    <t>3. L'insegnamento è stato svolto in maniera coerente con quanto dichiarato sulla pagina web del Corso di Studio?</t>
  </si>
  <si>
    <t>4. Nel caso in cui l'insegnamento sia svolto da più docenti ritieni che le attività didattiche siano ben coordinate ed integrate tra i docenti?</t>
  </si>
  <si>
    <t>5. Non applicabile (se il complessivo insegnamento ha solo un docente)</t>
  </si>
  <si>
    <t>5. Il carico di studio richiesto da questo insegnamento ritieni sia proporzionato ai crediti assegnati?</t>
  </si>
  <si>
    <t>6. Il materiale didattico, indicato sulla pagina web e/o fornito dal/i docente/i, è adeguato allo studio della materia?</t>
  </si>
  <si>
    <t>7. Il docente stimola / motiva l'interesse verso la disciplina?</t>
  </si>
  <si>
    <t>8. Il docente espone gli argomenti in modo chiaro?</t>
  </si>
  <si>
    <t>9. Le modalità di esame sono state definite e pubblicizzate in modo chiaro?</t>
  </si>
  <si>
    <t>10. Gli orari di svolgimento di lezioni, esercitazioni e altre eventuali attività didattiche sono rispettati?</t>
  </si>
  <si>
    <t>11. Il docente è effettivamente reperibile e dà tempestivo riscontro a quesiti, chiarimenti e spiegazioni richiesti?</t>
  </si>
  <si>
    <t>12. Le attività didattiche integrative (esercitazioni, tutorati, laboratori, etc), ove previste, sono utili all'apprendimento della materia?</t>
  </si>
  <si>
    <t>5. Non previsto / non ho frequentato [ se non pertinente per linsegnamento o se frequentate in modo parziale o se non svolte dal docente che sta svolgendo ora lezione in aula e ti sta somministrando il questionario]</t>
  </si>
  <si>
    <t>13. Le modalità di svolgimento di esercitazioni e/o attività laboratoriali sono state definite e pubblicizzate in modo chiaro?</t>
  </si>
  <si>
    <t>14. Durante lo svolgimento di esercitazioni e/o attività laboratoriali, laddove previste, è assicurata una adeguata assistenza?</t>
  </si>
  <si>
    <t>15. Sei complessivamente soddisfatto/a di come sono state impostate le esercitazioni e/o le attività laboratoriali?</t>
  </si>
  <si>
    <t>16. Sei complessivamente soddisfatto di come e' stato svolto questo insegnamento?</t>
  </si>
  <si>
    <t>17. Gli strumenti audiovisivi (pc, proiettore, microfono, impianto audio, ecc.) sono adeguati allo svolgimento delle lezioni?</t>
  </si>
  <si>
    <t>18. I locali e le attrezzature per le attività didattiche integrative (esercitazioni, laboratori, seminari, ecc.) sono adeguati?</t>
  </si>
  <si>
    <t>5. Non previsto  [ se non pertinente per linsegnamento o se frequentate in modo parziale o se non svolte dal docente che sta svolgendo ora lezione in aula]</t>
  </si>
  <si>
    <t>19. Considerando questo insegnamento e sulla base della Tua esperienza, quale consideri la modalità più efficace di didattica?</t>
  </si>
  <si>
    <t>1. Totalmente in presenza in aula</t>
  </si>
  <si>
    <t>2. Mista, con periodi in aula e periodi a distanza</t>
  </si>
  <si>
    <t>4. Non so</t>
  </si>
  <si>
    <t>Aula</t>
  </si>
  <si>
    <t>Non in aula</t>
  </si>
  <si>
    <t>Positive</t>
  </si>
  <si>
    <t>Positive/totali %</t>
  </si>
  <si>
    <t>17. Gli strumenti audiovisivi (pc, proiettore, microfono, impianto audio, ecc.) sono adeguati?</t>
  </si>
  <si>
    <t>Dec Pos/Tot %</t>
  </si>
  <si>
    <t>Percentuali</t>
  </si>
  <si>
    <t>Media Facoltà</t>
  </si>
  <si>
    <t>Indice Soddisfazione</t>
  </si>
  <si>
    <t>Insoddisfazione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</si>
</sst>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9"/>
  <sheetViews>
    <sheetView tabSelected="1" topLeftCell="A145" zoomScale="157" zoomScaleNormal="157" workbookViewId="0">
      <selection activeCell="B155" sqref="A155:XFD156"/>
    </sheetView>
  </sheetViews>
  <sheetFormatPr baseColWidth="10" defaultColWidth="8.83203125" defaultRowHeight="15" x14ac:dyDescent="0.2"/>
  <cols>
    <col min="1" max="1" width="88.1640625" customWidth="1"/>
    <col min="2" max="2" width="15.6640625" customWidth="1"/>
    <col min="3" max="3" width="4.1640625" customWidth="1"/>
    <col min="4" max="4" width="9" customWidth="1"/>
    <col min="5" max="5" width="5.5" customWidth="1"/>
    <col min="7" max="7" width="12" bestFit="1" customWidth="1"/>
  </cols>
  <sheetData>
    <row r="1" spans="1:7" x14ac:dyDescent="0.2">
      <c r="A1" s="1" t="s">
        <v>0</v>
      </c>
      <c r="B1" s="1" t="s">
        <v>1</v>
      </c>
      <c r="C1" s="2" t="s">
        <v>32</v>
      </c>
      <c r="D1" s="2" t="s">
        <v>33</v>
      </c>
      <c r="E1" s="2" t="s">
        <v>2</v>
      </c>
      <c r="F1" s="2" t="s">
        <v>38</v>
      </c>
      <c r="G1" s="2" t="s">
        <v>39</v>
      </c>
    </row>
    <row r="2" spans="1:7" x14ac:dyDescent="0.2">
      <c r="A2" s="5" t="s">
        <v>3</v>
      </c>
      <c r="B2" s="2" t="s">
        <v>2</v>
      </c>
      <c r="C2" s="2">
        <v>199</v>
      </c>
      <c r="D2" s="2">
        <v>30</v>
      </c>
      <c r="E2" s="2">
        <v>229</v>
      </c>
    </row>
    <row r="3" spans="1:7" x14ac:dyDescent="0.2">
      <c r="A3" s="5" t="s">
        <v>3</v>
      </c>
      <c r="B3" t="s">
        <v>4</v>
      </c>
      <c r="C3">
        <v>5</v>
      </c>
      <c r="D3">
        <v>0</v>
      </c>
      <c r="E3">
        <v>5</v>
      </c>
      <c r="F3">
        <f>ROUND(E3/E$2*100,0)</f>
        <v>2</v>
      </c>
      <c r="G3">
        <v>4</v>
      </c>
    </row>
    <row r="4" spans="1:7" x14ac:dyDescent="0.2">
      <c r="A4" s="5" t="s">
        <v>3</v>
      </c>
      <c r="B4" t="s">
        <v>5</v>
      </c>
      <c r="C4">
        <v>33</v>
      </c>
      <c r="D4">
        <v>4</v>
      </c>
      <c r="E4">
        <v>37</v>
      </c>
      <c r="F4">
        <f t="shared" ref="F4:F6" si="0">ROUND(E4/E$2*100,0)</f>
        <v>16</v>
      </c>
      <c r="G4">
        <v>15.3</v>
      </c>
    </row>
    <row r="5" spans="1:7" x14ac:dyDescent="0.2">
      <c r="A5" s="5" t="s">
        <v>3</v>
      </c>
      <c r="B5" t="s">
        <v>6</v>
      </c>
      <c r="C5">
        <v>114</v>
      </c>
      <c r="D5">
        <v>18</v>
      </c>
      <c r="E5">
        <v>132</v>
      </c>
      <c r="F5">
        <f t="shared" si="0"/>
        <v>58</v>
      </c>
      <c r="G5">
        <v>49.9</v>
      </c>
    </row>
    <row r="6" spans="1:7" x14ac:dyDescent="0.2">
      <c r="A6" s="5" t="s">
        <v>3</v>
      </c>
      <c r="B6" t="s">
        <v>7</v>
      </c>
      <c r="C6">
        <v>47</v>
      </c>
      <c r="D6">
        <v>8</v>
      </c>
      <c r="E6">
        <v>55</v>
      </c>
      <c r="F6">
        <f t="shared" si="0"/>
        <v>24</v>
      </c>
      <c r="G6">
        <v>30.7</v>
      </c>
    </row>
    <row r="7" spans="1:7" s="4" customFormat="1" x14ac:dyDescent="0.2">
      <c r="B7" s="4" t="s">
        <v>34</v>
      </c>
      <c r="C7" s="4">
        <f>SUM(C5:C6)</f>
        <v>161</v>
      </c>
      <c r="D7" s="4">
        <f>SUM(D5:D6)</f>
        <v>26</v>
      </c>
      <c r="E7" s="4">
        <f>SUM(E5:E6)</f>
        <v>187</v>
      </c>
    </row>
    <row r="8" spans="1:7" x14ac:dyDescent="0.2">
      <c r="B8" t="s">
        <v>35</v>
      </c>
      <c r="C8">
        <f>C7/C$2*100</f>
        <v>80.904522613065325</v>
      </c>
      <c r="D8">
        <f>ROUND(D7/D$2*100,0)</f>
        <v>87</v>
      </c>
      <c r="E8">
        <f>ROUND(E7/E$2*100,0)</f>
        <v>82</v>
      </c>
    </row>
    <row r="9" spans="1:7" x14ac:dyDescent="0.2">
      <c r="B9" t="s">
        <v>41</v>
      </c>
      <c r="C9">
        <f>SUM(C3:C4)/SUM(C3:C6)</f>
        <v>0.19095477386934673</v>
      </c>
      <c r="D9">
        <f t="shared" ref="D9:E9" si="1">SUM(D3:D4)/SUM(D3:D6)</f>
        <v>0.13333333333333333</v>
      </c>
      <c r="E9">
        <f t="shared" si="1"/>
        <v>0.18340611353711792</v>
      </c>
    </row>
    <row r="10" spans="1:7" s="3" customFormat="1" ht="16" thickBot="1" x14ac:dyDescent="0.25">
      <c r="B10" s="3" t="s">
        <v>40</v>
      </c>
      <c r="C10" s="3">
        <f>C6/SUM(C3:C4)</f>
        <v>1.236842105263158</v>
      </c>
      <c r="D10" s="3">
        <f t="shared" ref="D10:E10" si="2">D6/SUM(D3:D4)</f>
        <v>2</v>
      </c>
      <c r="E10" s="3">
        <f t="shared" si="2"/>
        <v>1.3095238095238095</v>
      </c>
    </row>
    <row r="11" spans="1:7" ht="16" thickTop="1" x14ac:dyDescent="0.2">
      <c r="A11" s="5" t="s">
        <v>8</v>
      </c>
      <c r="B11" t="s">
        <v>4</v>
      </c>
      <c r="C11">
        <v>26</v>
      </c>
      <c r="D11">
        <v>4</v>
      </c>
      <c r="E11">
        <v>30</v>
      </c>
      <c r="F11">
        <f>ROUND(E11/E$2*100,0)</f>
        <v>13</v>
      </c>
      <c r="G11">
        <v>4.0999999999999996</v>
      </c>
    </row>
    <row r="12" spans="1:7" x14ac:dyDescent="0.2">
      <c r="A12" s="5" t="s">
        <v>8</v>
      </c>
      <c r="B12" t="s">
        <v>5</v>
      </c>
      <c r="C12">
        <v>80</v>
      </c>
      <c r="D12">
        <v>8</v>
      </c>
      <c r="E12">
        <v>88</v>
      </c>
      <c r="F12">
        <f t="shared" ref="F12:F14" si="3">ROUND(E12/E$2*100,0)</f>
        <v>38</v>
      </c>
      <c r="G12">
        <v>13.1</v>
      </c>
    </row>
    <row r="13" spans="1:7" x14ac:dyDescent="0.2">
      <c r="A13" s="5" t="s">
        <v>8</v>
      </c>
      <c r="B13" t="s">
        <v>6</v>
      </c>
      <c r="C13">
        <v>75</v>
      </c>
      <c r="D13">
        <v>13</v>
      </c>
      <c r="E13">
        <v>88</v>
      </c>
      <c r="F13">
        <f t="shared" si="3"/>
        <v>38</v>
      </c>
      <c r="G13">
        <v>49.7</v>
      </c>
    </row>
    <row r="14" spans="1:7" x14ac:dyDescent="0.2">
      <c r="A14" s="5" t="s">
        <v>8</v>
      </c>
      <c r="B14" t="s">
        <v>7</v>
      </c>
      <c r="C14">
        <v>18</v>
      </c>
      <c r="D14">
        <v>5</v>
      </c>
      <c r="E14">
        <v>23</v>
      </c>
      <c r="F14">
        <f t="shared" si="3"/>
        <v>10</v>
      </c>
      <c r="G14">
        <v>33.1</v>
      </c>
    </row>
    <row r="15" spans="1:7" s="4" customFormat="1" x14ac:dyDescent="0.2">
      <c r="B15" s="4" t="s">
        <v>34</v>
      </c>
      <c r="C15" s="4">
        <f>SUM(C13:C14)</f>
        <v>93</v>
      </c>
      <c r="D15" s="4">
        <f t="shared" ref="D15:E15" si="4">SUM(D13:D14)</f>
        <v>18</v>
      </c>
      <c r="E15" s="4">
        <f t="shared" si="4"/>
        <v>111</v>
      </c>
    </row>
    <row r="16" spans="1:7" x14ac:dyDescent="0.2">
      <c r="B16" t="s">
        <v>35</v>
      </c>
      <c r="C16">
        <f>C15/C2*100</f>
        <v>46.733668341708544</v>
      </c>
      <c r="D16">
        <f>ROUND(D15/D2*100,0)</f>
        <v>60</v>
      </c>
      <c r="E16">
        <f>ROUND(E15/E2*100,0)</f>
        <v>48</v>
      </c>
    </row>
    <row r="17" spans="1:7" s="3" customFormat="1" ht="16" thickBot="1" x14ac:dyDescent="0.25">
      <c r="B17" s="3" t="s">
        <v>37</v>
      </c>
      <c r="C17" s="3">
        <f>ROUND(C14/C$2*100,0)</f>
        <v>9</v>
      </c>
      <c r="D17" s="3">
        <f t="shared" ref="D17:E17" si="5">ROUND(D14/D$2*100,0)</f>
        <v>17</v>
      </c>
      <c r="E17" s="3">
        <f t="shared" si="5"/>
        <v>10</v>
      </c>
    </row>
    <row r="18" spans="1:7" ht="16" thickTop="1" x14ac:dyDescent="0.2">
      <c r="B18" t="s">
        <v>41</v>
      </c>
      <c r="C18">
        <f>SUM(C11:C12)/SUM(C11:C14)</f>
        <v>0.53266331658291455</v>
      </c>
      <c r="D18">
        <f t="shared" ref="D18:E18" si="6">SUM(D11:D12)/SUM(D11:D14)</f>
        <v>0.4</v>
      </c>
      <c r="E18">
        <f t="shared" si="6"/>
        <v>0.51528384279475981</v>
      </c>
    </row>
    <row r="19" spans="1:7" s="3" customFormat="1" ht="16" thickBot="1" x14ac:dyDescent="0.25">
      <c r="B19" s="3" t="s">
        <v>40</v>
      </c>
      <c r="C19" s="3">
        <f>C14/SUM(C11:C12)</f>
        <v>0.16981132075471697</v>
      </c>
      <c r="D19" s="3">
        <f t="shared" ref="D19:E19" si="7">D14/SUM(D11:D12)</f>
        <v>0.41666666666666669</v>
      </c>
      <c r="E19" s="3">
        <f t="shared" si="7"/>
        <v>0.19491525423728814</v>
      </c>
    </row>
    <row r="20" spans="1:7" ht="16" thickTop="1" x14ac:dyDescent="0.2">
      <c r="A20" s="5" t="s">
        <v>9</v>
      </c>
      <c r="B20" t="s">
        <v>4</v>
      </c>
      <c r="C20">
        <v>0</v>
      </c>
      <c r="D20">
        <v>0</v>
      </c>
      <c r="E20">
        <v>0</v>
      </c>
      <c r="F20">
        <f>ROUND(E20/E$2*100,0)</f>
        <v>0</v>
      </c>
      <c r="G20">
        <v>3.5</v>
      </c>
    </row>
    <row r="21" spans="1:7" x14ac:dyDescent="0.2">
      <c r="A21" s="5" t="s">
        <v>9</v>
      </c>
      <c r="B21" t="s">
        <v>5</v>
      </c>
      <c r="C21">
        <v>3</v>
      </c>
      <c r="D21">
        <v>1</v>
      </c>
      <c r="E21">
        <v>4</v>
      </c>
      <c r="F21">
        <f t="shared" ref="F21:F23" si="8">ROUND(E21/E$2*100,0)</f>
        <v>2</v>
      </c>
      <c r="G21">
        <v>12.1</v>
      </c>
    </row>
    <row r="22" spans="1:7" x14ac:dyDescent="0.2">
      <c r="A22" s="5" t="s">
        <v>9</v>
      </c>
      <c r="B22" t="s">
        <v>6</v>
      </c>
      <c r="C22">
        <v>48</v>
      </c>
      <c r="D22">
        <v>8</v>
      </c>
      <c r="E22">
        <v>56</v>
      </c>
      <c r="F22">
        <f t="shared" si="8"/>
        <v>24</v>
      </c>
      <c r="G22">
        <v>45.7</v>
      </c>
    </row>
    <row r="23" spans="1:7" x14ac:dyDescent="0.2">
      <c r="A23" s="5" t="s">
        <v>9</v>
      </c>
      <c r="B23" t="s">
        <v>7</v>
      </c>
      <c r="C23">
        <v>148</v>
      </c>
      <c r="D23">
        <v>21</v>
      </c>
      <c r="E23">
        <v>169</v>
      </c>
      <c r="F23">
        <f t="shared" si="8"/>
        <v>74</v>
      </c>
      <c r="G23">
        <v>38.700000000000003</v>
      </c>
    </row>
    <row r="24" spans="1:7" s="4" customFormat="1" x14ac:dyDescent="0.2">
      <c r="B24" s="4" t="s">
        <v>34</v>
      </c>
      <c r="C24" s="4">
        <f>SUM(C22:C23)</f>
        <v>196</v>
      </c>
      <c r="D24" s="4">
        <f t="shared" ref="D24:E24" si="9">SUM(D22:D23)</f>
        <v>29</v>
      </c>
      <c r="E24" s="4">
        <f t="shared" si="9"/>
        <v>225</v>
      </c>
    </row>
    <row r="25" spans="1:7" x14ac:dyDescent="0.2">
      <c r="B25" t="s">
        <v>35</v>
      </c>
      <c r="C25">
        <f>C24/C$2*100</f>
        <v>98.492462311557787</v>
      </c>
      <c r="D25">
        <f>ROUND(D24/D$2*100,0)</f>
        <v>97</v>
      </c>
      <c r="E25">
        <f>ROUND(E24/E$2*100,0)</f>
        <v>98</v>
      </c>
    </row>
    <row r="26" spans="1:7" s="3" customFormat="1" ht="16" thickBot="1" x14ac:dyDescent="0.25">
      <c r="B26" s="3" t="s">
        <v>37</v>
      </c>
      <c r="C26" s="3">
        <f>ROUND(C23/C$2*100,0)</f>
        <v>74</v>
      </c>
      <c r="D26" s="3">
        <f t="shared" ref="D26:E26" si="10">ROUND(D23/D$2*100,0)</f>
        <v>70</v>
      </c>
      <c r="E26" s="3">
        <f t="shared" si="10"/>
        <v>74</v>
      </c>
    </row>
    <row r="27" spans="1:7" ht="16" thickTop="1" x14ac:dyDescent="0.2">
      <c r="B27" t="s">
        <v>41</v>
      </c>
      <c r="C27">
        <f>SUM(C20:C21)/SUM(C20:C23)</f>
        <v>1.507537688442211E-2</v>
      </c>
      <c r="D27">
        <f t="shared" ref="D27:E27" si="11">SUM(D20:D21)/SUM(D20:D23)</f>
        <v>3.3333333333333333E-2</v>
      </c>
      <c r="E27">
        <f t="shared" si="11"/>
        <v>1.7467248908296942E-2</v>
      </c>
    </row>
    <row r="28" spans="1:7" s="3" customFormat="1" ht="16" thickBot="1" x14ac:dyDescent="0.25">
      <c r="B28" s="3" t="s">
        <v>40</v>
      </c>
      <c r="C28" s="3">
        <f>C23/SUM(C20:C21)</f>
        <v>49.333333333333336</v>
      </c>
      <c r="D28" s="3">
        <f t="shared" ref="D28:E28" si="12">D23/SUM(D20:D21)</f>
        <v>21</v>
      </c>
      <c r="E28" s="3">
        <f t="shared" si="12"/>
        <v>42.25</v>
      </c>
    </row>
    <row r="29" spans="1:7" ht="16" thickTop="1" x14ac:dyDescent="0.2">
      <c r="A29" s="5" t="s">
        <v>10</v>
      </c>
      <c r="B29" t="s">
        <v>4</v>
      </c>
      <c r="C29">
        <v>8</v>
      </c>
      <c r="D29">
        <v>0</v>
      </c>
      <c r="E29">
        <v>8</v>
      </c>
      <c r="F29">
        <f>ROUND(E29/E$2*100,0)</f>
        <v>3</v>
      </c>
      <c r="G29">
        <v>2.9</v>
      </c>
    </row>
    <row r="30" spans="1:7" x14ac:dyDescent="0.2">
      <c r="A30" s="5" t="s">
        <v>10</v>
      </c>
      <c r="B30" t="s">
        <v>5</v>
      </c>
      <c r="C30">
        <v>58</v>
      </c>
      <c r="D30">
        <v>2</v>
      </c>
      <c r="E30">
        <v>60</v>
      </c>
      <c r="F30">
        <f t="shared" ref="F30:F32" si="13">ROUND(E30/E$2*100,0)</f>
        <v>26</v>
      </c>
      <c r="G30">
        <v>10</v>
      </c>
    </row>
    <row r="31" spans="1:7" x14ac:dyDescent="0.2">
      <c r="A31" s="5" t="s">
        <v>10</v>
      </c>
      <c r="B31" t="s">
        <v>6</v>
      </c>
      <c r="C31">
        <v>85</v>
      </c>
      <c r="D31">
        <v>14</v>
      </c>
      <c r="E31">
        <v>99</v>
      </c>
      <c r="F31">
        <f t="shared" si="13"/>
        <v>43</v>
      </c>
      <c r="G31">
        <v>40.700000000000003</v>
      </c>
    </row>
    <row r="32" spans="1:7" x14ac:dyDescent="0.2">
      <c r="A32" s="5" t="s">
        <v>10</v>
      </c>
      <c r="B32" t="s">
        <v>7</v>
      </c>
      <c r="C32">
        <v>45</v>
      </c>
      <c r="D32">
        <v>14</v>
      </c>
      <c r="E32">
        <v>59</v>
      </c>
      <c r="F32">
        <f t="shared" si="13"/>
        <v>26</v>
      </c>
      <c r="G32">
        <v>46.5</v>
      </c>
    </row>
    <row r="33" spans="1:7" x14ac:dyDescent="0.2">
      <c r="A33" s="5" t="s">
        <v>10</v>
      </c>
      <c r="B33" t="s">
        <v>11</v>
      </c>
      <c r="C33">
        <v>3</v>
      </c>
      <c r="D33">
        <v>0</v>
      </c>
      <c r="E33">
        <v>3</v>
      </c>
    </row>
    <row r="34" spans="1:7" s="4" customFormat="1" x14ac:dyDescent="0.2">
      <c r="B34" s="4" t="s">
        <v>34</v>
      </c>
      <c r="C34" s="4">
        <f>SUM(C31:C32)</f>
        <v>130</v>
      </c>
      <c r="D34" s="4">
        <f t="shared" ref="D34" si="14">SUM(D31:D32)</f>
        <v>28</v>
      </c>
      <c r="E34" s="4">
        <f t="shared" ref="E34" si="15">SUM(E31:E32)</f>
        <v>158</v>
      </c>
    </row>
    <row r="35" spans="1:7" x14ac:dyDescent="0.2">
      <c r="B35" t="s">
        <v>35</v>
      </c>
      <c r="C35">
        <f>C34/C$2*100</f>
        <v>65.326633165829151</v>
      </c>
      <c r="D35">
        <f>ROUND(D34/D$2*100,0)</f>
        <v>93</v>
      </c>
      <c r="E35">
        <f>ROUND(E34/E$2*100,0)</f>
        <v>69</v>
      </c>
    </row>
    <row r="36" spans="1:7" s="3" customFormat="1" ht="16" thickBot="1" x14ac:dyDescent="0.25">
      <c r="B36" s="3" t="s">
        <v>37</v>
      </c>
      <c r="C36" s="3">
        <f>ROUND(C33/C$2*100,0)</f>
        <v>2</v>
      </c>
      <c r="D36" s="3">
        <f t="shared" ref="D36:E36" si="16">ROUND(D33/D$2*100,0)</f>
        <v>0</v>
      </c>
      <c r="E36" s="3">
        <f t="shared" si="16"/>
        <v>1</v>
      </c>
    </row>
    <row r="37" spans="1:7" ht="16" thickTop="1" x14ac:dyDescent="0.2">
      <c r="B37" t="s">
        <v>41</v>
      </c>
      <c r="C37">
        <f>SUM(C30:C31)/SUM(C30:C33)</f>
        <v>0.74869109947643975</v>
      </c>
      <c r="D37">
        <f t="shared" ref="D37:E37" si="17">SUM(D30:D31)/SUM(D30:D33)</f>
        <v>0.53333333333333333</v>
      </c>
      <c r="E37">
        <f t="shared" si="17"/>
        <v>0.71945701357466063</v>
      </c>
    </row>
    <row r="38" spans="1:7" s="3" customFormat="1" ht="16" thickBot="1" x14ac:dyDescent="0.25">
      <c r="B38" s="3" t="s">
        <v>40</v>
      </c>
      <c r="C38" s="3">
        <f>C33/SUM(C30:C31)</f>
        <v>2.097902097902098E-2</v>
      </c>
      <c r="D38" s="3">
        <f t="shared" ref="D38:E38" si="18">D33/SUM(D30:D31)</f>
        <v>0</v>
      </c>
      <c r="E38" s="3">
        <f t="shared" si="18"/>
        <v>1.8867924528301886E-2</v>
      </c>
    </row>
    <row r="39" spans="1:7" ht="16" thickTop="1" x14ac:dyDescent="0.2">
      <c r="A39" s="5" t="s">
        <v>12</v>
      </c>
      <c r="B39" t="s">
        <v>4</v>
      </c>
      <c r="C39">
        <v>2</v>
      </c>
      <c r="D39">
        <v>1</v>
      </c>
      <c r="E39">
        <v>3</v>
      </c>
      <c r="F39">
        <f>ROUND(E39/E$2*100,0)</f>
        <v>1</v>
      </c>
      <c r="G39">
        <v>2</v>
      </c>
    </row>
    <row r="40" spans="1:7" x14ac:dyDescent="0.2">
      <c r="A40" s="5" t="s">
        <v>12</v>
      </c>
      <c r="B40" t="s">
        <v>5</v>
      </c>
      <c r="C40">
        <v>34</v>
      </c>
      <c r="D40">
        <v>1</v>
      </c>
      <c r="E40">
        <v>35</v>
      </c>
      <c r="F40">
        <f t="shared" ref="F40:F42" si="19">ROUND(E40/E$2*100,0)</f>
        <v>15</v>
      </c>
      <c r="G40">
        <v>6.1</v>
      </c>
    </row>
    <row r="41" spans="1:7" x14ac:dyDescent="0.2">
      <c r="A41" s="5" t="s">
        <v>12</v>
      </c>
      <c r="B41" t="s">
        <v>6</v>
      </c>
      <c r="C41">
        <v>97</v>
      </c>
      <c r="D41">
        <v>17</v>
      </c>
      <c r="E41">
        <v>114</v>
      </c>
      <c r="F41">
        <f t="shared" si="19"/>
        <v>50</v>
      </c>
      <c r="G41">
        <v>36.4</v>
      </c>
    </row>
    <row r="42" spans="1:7" x14ac:dyDescent="0.2">
      <c r="A42" s="5" t="s">
        <v>12</v>
      </c>
      <c r="B42" t="s">
        <v>7</v>
      </c>
      <c r="C42">
        <v>66</v>
      </c>
      <c r="D42">
        <v>11</v>
      </c>
      <c r="E42">
        <v>77</v>
      </c>
      <c r="F42">
        <f t="shared" si="19"/>
        <v>34</v>
      </c>
      <c r="G42">
        <v>55.4</v>
      </c>
    </row>
    <row r="43" spans="1:7" s="4" customFormat="1" x14ac:dyDescent="0.2">
      <c r="B43" s="4" t="s">
        <v>34</v>
      </c>
      <c r="C43" s="4">
        <f>SUM(C41:C42)</f>
        <v>163</v>
      </c>
      <c r="D43" s="4">
        <f t="shared" ref="D43:E43" si="20">SUM(D41:D42)</f>
        <v>28</v>
      </c>
      <c r="E43" s="4">
        <f t="shared" si="20"/>
        <v>191</v>
      </c>
    </row>
    <row r="44" spans="1:7" x14ac:dyDescent="0.2">
      <c r="B44" t="s">
        <v>35</v>
      </c>
      <c r="C44">
        <f>C43/C$2*100</f>
        <v>81.909547738693462</v>
      </c>
      <c r="D44">
        <f>ROUND(D43/D$2*100,0)</f>
        <v>93</v>
      </c>
      <c r="E44">
        <f t="shared" ref="E44" si="21">E43/E$2*100</f>
        <v>83.406113537117903</v>
      </c>
    </row>
    <row r="45" spans="1:7" s="3" customFormat="1" ht="16" thickBot="1" x14ac:dyDescent="0.25">
      <c r="B45" s="3" t="s">
        <v>37</v>
      </c>
      <c r="C45" s="3">
        <f>ROUND(C42/C$2*100,0)</f>
        <v>33</v>
      </c>
      <c r="D45" s="3">
        <f t="shared" ref="D45:E45" si="22">ROUND(D42/D$2*100,0)</f>
        <v>37</v>
      </c>
      <c r="E45" s="3">
        <f t="shared" si="22"/>
        <v>34</v>
      </c>
    </row>
    <row r="46" spans="1:7" ht="16" thickTop="1" x14ac:dyDescent="0.2">
      <c r="B46" t="s">
        <v>41</v>
      </c>
      <c r="C46">
        <f>SUM(C39:C40)/SUM(C39:C42)</f>
        <v>0.18090452261306533</v>
      </c>
      <c r="D46">
        <f t="shared" ref="D46:E46" si="23">SUM(D39:D40)/SUM(D39:D42)</f>
        <v>6.6666666666666666E-2</v>
      </c>
      <c r="E46">
        <f t="shared" si="23"/>
        <v>0.16593886462882096</v>
      </c>
    </row>
    <row r="47" spans="1:7" s="3" customFormat="1" ht="16" thickBot="1" x14ac:dyDescent="0.25">
      <c r="B47" s="3" t="s">
        <v>40</v>
      </c>
      <c r="C47" s="3">
        <f>C42/SUM(C39:C40)</f>
        <v>1.8333333333333333</v>
      </c>
      <c r="D47" s="3">
        <f t="shared" ref="D47:E47" si="24">D42/SUM(D39:D40)</f>
        <v>5.5</v>
      </c>
      <c r="E47" s="3">
        <f t="shared" si="24"/>
        <v>2.0263157894736841</v>
      </c>
    </row>
    <row r="48" spans="1:7" ht="16" thickTop="1" x14ac:dyDescent="0.2">
      <c r="A48" s="5" t="s">
        <v>13</v>
      </c>
      <c r="B48" t="s">
        <v>4</v>
      </c>
      <c r="C48">
        <v>0</v>
      </c>
      <c r="D48">
        <v>1</v>
      </c>
      <c r="E48">
        <v>1</v>
      </c>
      <c r="F48">
        <f>ROUND(E48/E$2*100,0)</f>
        <v>0</v>
      </c>
      <c r="G48">
        <v>3.6</v>
      </c>
    </row>
    <row r="49" spans="1:7" x14ac:dyDescent="0.2">
      <c r="A49" s="5" t="s">
        <v>13</v>
      </c>
      <c r="B49" t="s">
        <v>5</v>
      </c>
      <c r="C49">
        <v>13</v>
      </c>
      <c r="D49">
        <v>0</v>
      </c>
      <c r="E49">
        <v>13</v>
      </c>
      <c r="F49">
        <f t="shared" ref="F49:F51" si="25">ROUND(E49/E$2*100,0)</f>
        <v>6</v>
      </c>
      <c r="G49">
        <v>12</v>
      </c>
    </row>
    <row r="50" spans="1:7" x14ac:dyDescent="0.2">
      <c r="A50" s="5" t="s">
        <v>13</v>
      </c>
      <c r="B50" t="s">
        <v>6</v>
      </c>
      <c r="C50">
        <v>79</v>
      </c>
      <c r="D50">
        <v>11</v>
      </c>
      <c r="E50">
        <v>90</v>
      </c>
      <c r="F50">
        <f t="shared" si="25"/>
        <v>39</v>
      </c>
      <c r="G50">
        <v>43.6</v>
      </c>
    </row>
    <row r="51" spans="1:7" x14ac:dyDescent="0.2">
      <c r="A51" s="5" t="s">
        <v>13</v>
      </c>
      <c r="B51" t="s">
        <v>7</v>
      </c>
      <c r="C51">
        <v>107</v>
      </c>
      <c r="D51">
        <v>18</v>
      </c>
      <c r="E51">
        <v>125</v>
      </c>
      <c r="F51">
        <f t="shared" si="25"/>
        <v>55</v>
      </c>
      <c r="G51">
        <v>40.799999999999997</v>
      </c>
    </row>
    <row r="52" spans="1:7" s="4" customFormat="1" x14ac:dyDescent="0.2">
      <c r="B52" s="4" t="s">
        <v>34</v>
      </c>
      <c r="C52" s="4">
        <f>SUM(C50:C51)</f>
        <v>186</v>
      </c>
      <c r="D52" s="4">
        <f t="shared" ref="D52:E52" si="26">SUM(D50:D51)</f>
        <v>29</v>
      </c>
      <c r="E52" s="4">
        <f t="shared" si="26"/>
        <v>215</v>
      </c>
    </row>
    <row r="53" spans="1:7" x14ac:dyDescent="0.2">
      <c r="B53" t="s">
        <v>35</v>
      </c>
      <c r="C53">
        <f>C52/C$2*100</f>
        <v>93.467336683417088</v>
      </c>
      <c r="D53">
        <f>ROUND(D52/D$2*100,0)</f>
        <v>97</v>
      </c>
      <c r="E53">
        <f>ROUND(E52/E$2*100,0)</f>
        <v>94</v>
      </c>
    </row>
    <row r="54" spans="1:7" s="3" customFormat="1" ht="16" thickBot="1" x14ac:dyDescent="0.25">
      <c r="B54" s="3" t="s">
        <v>37</v>
      </c>
      <c r="C54" s="3">
        <f>ROUND(C51/C$2*100,0)</f>
        <v>54</v>
      </c>
      <c r="D54" s="3">
        <f t="shared" ref="D54:E54" si="27">ROUND(D51/D$2*100,0)</f>
        <v>60</v>
      </c>
      <c r="E54" s="3">
        <f t="shared" si="27"/>
        <v>55</v>
      </c>
    </row>
    <row r="55" spans="1:7" ht="16" thickTop="1" x14ac:dyDescent="0.2">
      <c r="B55" t="s">
        <v>41</v>
      </c>
      <c r="C55">
        <f>SUM(C48:C49)/SUM(C48:C51)</f>
        <v>6.5326633165829151E-2</v>
      </c>
      <c r="D55">
        <f t="shared" ref="D55:E55" si="28">SUM(D48:D49)/SUM(D48:D51)</f>
        <v>3.3333333333333333E-2</v>
      </c>
      <c r="E55">
        <f t="shared" si="28"/>
        <v>6.1135371179039298E-2</v>
      </c>
    </row>
    <row r="56" spans="1:7" s="3" customFormat="1" ht="16" thickBot="1" x14ac:dyDescent="0.25">
      <c r="B56" s="3" t="s">
        <v>40</v>
      </c>
      <c r="C56" s="3">
        <f>C51/SUM(C48:C49)</f>
        <v>8.2307692307692299</v>
      </c>
      <c r="D56" s="3">
        <f t="shared" ref="D56:E56" si="29">D51/SUM(D48:D49)</f>
        <v>18</v>
      </c>
      <c r="E56" s="3">
        <f t="shared" si="29"/>
        <v>8.9285714285714288</v>
      </c>
    </row>
    <row r="57" spans="1:7" ht="16" thickTop="1" x14ac:dyDescent="0.2">
      <c r="A57" s="5" t="s">
        <v>14</v>
      </c>
      <c r="B57" t="s">
        <v>4</v>
      </c>
      <c r="C57">
        <v>6</v>
      </c>
      <c r="D57">
        <v>1</v>
      </c>
      <c r="E57">
        <v>7</v>
      </c>
      <c r="F57">
        <f>ROUND(E57/E$2*100,0)</f>
        <v>3</v>
      </c>
      <c r="G57">
        <v>3.5</v>
      </c>
    </row>
    <row r="58" spans="1:7" x14ac:dyDescent="0.2">
      <c r="A58" s="5" t="s">
        <v>14</v>
      </c>
      <c r="B58" t="s">
        <v>5</v>
      </c>
      <c r="C58">
        <v>25</v>
      </c>
      <c r="D58">
        <v>7</v>
      </c>
      <c r="E58">
        <v>32</v>
      </c>
      <c r="F58">
        <f t="shared" ref="F58:F60" si="30">ROUND(E58/E$2*100,0)</f>
        <v>14</v>
      </c>
      <c r="G58">
        <v>12.6</v>
      </c>
    </row>
    <row r="59" spans="1:7" x14ac:dyDescent="0.2">
      <c r="A59" s="5" t="s">
        <v>14</v>
      </c>
      <c r="B59" t="s">
        <v>6</v>
      </c>
      <c r="C59">
        <v>96</v>
      </c>
      <c r="D59">
        <v>16</v>
      </c>
      <c r="E59">
        <v>112</v>
      </c>
      <c r="F59">
        <f t="shared" si="30"/>
        <v>49</v>
      </c>
      <c r="G59">
        <v>45.6</v>
      </c>
    </row>
    <row r="60" spans="1:7" x14ac:dyDescent="0.2">
      <c r="A60" s="5" t="s">
        <v>14</v>
      </c>
      <c r="B60" t="s">
        <v>7</v>
      </c>
      <c r="C60">
        <v>72</v>
      </c>
      <c r="D60">
        <v>6</v>
      </c>
      <c r="E60">
        <v>78</v>
      </c>
      <c r="F60">
        <f t="shared" si="30"/>
        <v>34</v>
      </c>
      <c r="G60">
        <v>38.4</v>
      </c>
    </row>
    <row r="61" spans="1:7" s="4" customFormat="1" x14ac:dyDescent="0.2">
      <c r="B61" s="4" t="s">
        <v>34</v>
      </c>
      <c r="C61" s="4">
        <f>SUM(C59:C60)</f>
        <v>168</v>
      </c>
      <c r="D61" s="4">
        <f t="shared" ref="D61:E61" si="31">SUM(D59:D60)</f>
        <v>22</v>
      </c>
      <c r="E61" s="4">
        <f t="shared" si="31"/>
        <v>190</v>
      </c>
    </row>
    <row r="62" spans="1:7" x14ac:dyDescent="0.2">
      <c r="B62" t="s">
        <v>35</v>
      </c>
      <c r="C62">
        <f>C61/C$2*100</f>
        <v>84.422110552763812</v>
      </c>
      <c r="D62">
        <f>ROUND(D61/D$2*100,0)</f>
        <v>73</v>
      </c>
      <c r="E62">
        <f>ROUND(E61/E$2*100,0)</f>
        <v>83</v>
      </c>
    </row>
    <row r="63" spans="1:7" s="3" customFormat="1" ht="16" thickBot="1" x14ac:dyDescent="0.25">
      <c r="B63" s="3" t="s">
        <v>37</v>
      </c>
      <c r="C63" s="3">
        <f>ROUND(C60/C$2*100,0)</f>
        <v>36</v>
      </c>
      <c r="D63" s="3">
        <f t="shared" ref="D63:E63" si="32">ROUND(D60/D$2*100,0)</f>
        <v>20</v>
      </c>
      <c r="E63" s="3">
        <f t="shared" si="32"/>
        <v>34</v>
      </c>
    </row>
    <row r="64" spans="1:7" ht="16" thickTop="1" x14ac:dyDescent="0.2">
      <c r="B64" t="s">
        <v>41</v>
      </c>
      <c r="C64">
        <f>SUM(C57:C58)/SUM(C57:C60)</f>
        <v>0.15577889447236182</v>
      </c>
      <c r="D64">
        <f t="shared" ref="D64:E64" si="33">SUM(D57:D58)/SUM(D57:D60)</f>
        <v>0.26666666666666666</v>
      </c>
      <c r="E64">
        <f t="shared" si="33"/>
        <v>0.1703056768558952</v>
      </c>
    </row>
    <row r="65" spans="1:7" s="3" customFormat="1" ht="16" thickBot="1" x14ac:dyDescent="0.25">
      <c r="B65" s="3" t="s">
        <v>40</v>
      </c>
      <c r="C65" s="3">
        <f>C60/SUM(C57:C58)</f>
        <v>2.3225806451612905</v>
      </c>
      <c r="D65" s="3">
        <f t="shared" ref="D65:E65" si="34">D60/SUM(D57:D58)</f>
        <v>0.75</v>
      </c>
      <c r="E65" s="3">
        <f t="shared" si="34"/>
        <v>2</v>
      </c>
    </row>
    <row r="66" spans="1:7" ht="16" thickTop="1" x14ac:dyDescent="0.2">
      <c r="A66" s="5" t="s">
        <v>15</v>
      </c>
      <c r="B66" t="s">
        <v>4</v>
      </c>
      <c r="C66">
        <v>9</v>
      </c>
      <c r="D66">
        <v>0</v>
      </c>
      <c r="E66">
        <v>9</v>
      </c>
      <c r="F66">
        <f>ROUND(E66/E$2*100,0)</f>
        <v>4</v>
      </c>
      <c r="G66">
        <v>3.5</v>
      </c>
    </row>
    <row r="67" spans="1:7" x14ac:dyDescent="0.2">
      <c r="A67" s="5" t="s">
        <v>15</v>
      </c>
      <c r="B67" t="s">
        <v>5</v>
      </c>
      <c r="C67">
        <v>56</v>
      </c>
      <c r="D67">
        <v>7</v>
      </c>
      <c r="E67">
        <v>63</v>
      </c>
      <c r="F67">
        <f t="shared" ref="F67:F69" si="35">ROUND(E67/E$2*100,0)</f>
        <v>28</v>
      </c>
      <c r="G67">
        <v>11.6</v>
      </c>
    </row>
    <row r="68" spans="1:7" x14ac:dyDescent="0.2">
      <c r="A68" s="5" t="s">
        <v>15</v>
      </c>
      <c r="B68" t="s">
        <v>6</v>
      </c>
      <c r="C68">
        <v>96</v>
      </c>
      <c r="D68">
        <v>18</v>
      </c>
      <c r="E68">
        <v>114</v>
      </c>
      <c r="F68">
        <f t="shared" si="35"/>
        <v>50</v>
      </c>
      <c r="G68">
        <v>47.3</v>
      </c>
    </row>
    <row r="69" spans="1:7" x14ac:dyDescent="0.2">
      <c r="A69" s="5" t="s">
        <v>15</v>
      </c>
      <c r="B69" t="s">
        <v>7</v>
      </c>
      <c r="C69">
        <v>38</v>
      </c>
      <c r="D69">
        <v>5</v>
      </c>
      <c r="E69">
        <v>43</v>
      </c>
      <c r="F69">
        <f t="shared" si="35"/>
        <v>19</v>
      </c>
      <c r="G69">
        <v>37.6</v>
      </c>
    </row>
    <row r="70" spans="1:7" s="4" customFormat="1" x14ac:dyDescent="0.2">
      <c r="B70" s="4" t="s">
        <v>34</v>
      </c>
      <c r="C70" s="4">
        <f>SUM(C68:C69)</f>
        <v>134</v>
      </c>
      <c r="D70" s="4">
        <f t="shared" ref="D70:E70" si="36">SUM(D68:D69)</f>
        <v>23</v>
      </c>
      <c r="E70" s="4">
        <f t="shared" si="36"/>
        <v>157</v>
      </c>
    </row>
    <row r="71" spans="1:7" x14ac:dyDescent="0.2">
      <c r="B71" t="s">
        <v>35</v>
      </c>
      <c r="C71">
        <f>C70/C$2*100</f>
        <v>67.336683417085425</v>
      </c>
      <c r="D71">
        <f>ROUND(D70/D$2*100,0)</f>
        <v>77</v>
      </c>
      <c r="E71">
        <f>ROUND(E70/E$2*100,0)</f>
        <v>69</v>
      </c>
    </row>
    <row r="72" spans="1:7" s="3" customFormat="1" ht="16" thickBot="1" x14ac:dyDescent="0.25">
      <c r="B72" s="3" t="s">
        <v>37</v>
      </c>
      <c r="C72" s="3">
        <f>ROUND(C69/C$2*100,0)</f>
        <v>19</v>
      </c>
      <c r="D72" s="3">
        <f t="shared" ref="D72:E72" si="37">ROUND(D69/D$2*100,0)</f>
        <v>17</v>
      </c>
      <c r="E72" s="3">
        <f t="shared" si="37"/>
        <v>19</v>
      </c>
    </row>
    <row r="73" spans="1:7" ht="16" thickTop="1" x14ac:dyDescent="0.2">
      <c r="B73" t="s">
        <v>41</v>
      </c>
      <c r="C73">
        <f>SUM(C66:C67)/SUM(C66:C69)</f>
        <v>0.32663316582914576</v>
      </c>
      <c r="D73">
        <f t="shared" ref="D73:E73" si="38">SUM(D66:D67)/SUM(D66:D69)</f>
        <v>0.23333333333333334</v>
      </c>
      <c r="E73">
        <f t="shared" si="38"/>
        <v>0.31441048034934499</v>
      </c>
    </row>
    <row r="74" spans="1:7" s="3" customFormat="1" ht="16" thickBot="1" x14ac:dyDescent="0.25">
      <c r="B74" s="3" t="s">
        <v>40</v>
      </c>
      <c r="C74" s="3">
        <f>C69/SUM(C66:C67)</f>
        <v>0.58461538461538465</v>
      </c>
      <c r="D74" s="3">
        <f t="shared" ref="D74:E74" si="39">D69/SUM(D66:D67)</f>
        <v>0.7142857142857143</v>
      </c>
      <c r="E74" s="3">
        <f t="shared" si="39"/>
        <v>0.59722222222222221</v>
      </c>
    </row>
    <row r="75" spans="1:7" ht="16" thickTop="1" x14ac:dyDescent="0.2">
      <c r="A75" s="5" t="s">
        <v>16</v>
      </c>
      <c r="B75" t="s">
        <v>4</v>
      </c>
      <c r="C75">
        <v>1</v>
      </c>
      <c r="D75">
        <v>1</v>
      </c>
      <c r="E75">
        <v>2</v>
      </c>
      <c r="F75">
        <f>ROUND(E75/E$2*100,0)</f>
        <v>1</v>
      </c>
      <c r="G75">
        <v>1.3</v>
      </c>
    </row>
    <row r="76" spans="1:7" x14ac:dyDescent="0.2">
      <c r="A76" s="5" t="s">
        <v>16</v>
      </c>
      <c r="B76" t="s">
        <v>5</v>
      </c>
      <c r="C76">
        <v>5</v>
      </c>
      <c r="D76">
        <v>3</v>
      </c>
      <c r="E76">
        <v>8</v>
      </c>
      <c r="F76">
        <f t="shared" ref="F76:F78" si="40">ROUND(E76/E$2*100,0)</f>
        <v>3</v>
      </c>
      <c r="G76">
        <v>4.5</v>
      </c>
    </row>
    <row r="77" spans="1:7" x14ac:dyDescent="0.2">
      <c r="A77" s="5" t="s">
        <v>16</v>
      </c>
      <c r="B77" t="s">
        <v>6</v>
      </c>
      <c r="C77">
        <v>42</v>
      </c>
      <c r="D77">
        <v>8</v>
      </c>
      <c r="E77">
        <v>50</v>
      </c>
      <c r="F77">
        <f t="shared" si="40"/>
        <v>22</v>
      </c>
      <c r="G77">
        <v>47.4</v>
      </c>
    </row>
    <row r="78" spans="1:7" x14ac:dyDescent="0.2">
      <c r="A78" s="5" t="s">
        <v>16</v>
      </c>
      <c r="B78" t="s">
        <v>7</v>
      </c>
      <c r="C78">
        <v>151</v>
      </c>
      <c r="D78">
        <v>18</v>
      </c>
      <c r="E78">
        <v>169</v>
      </c>
      <c r="F78">
        <f t="shared" si="40"/>
        <v>74</v>
      </c>
      <c r="G78">
        <v>46.8</v>
      </c>
    </row>
    <row r="79" spans="1:7" s="4" customFormat="1" x14ac:dyDescent="0.2">
      <c r="B79" s="4" t="s">
        <v>34</v>
      </c>
      <c r="C79" s="4">
        <f>SUM(C77:C78)</f>
        <v>193</v>
      </c>
      <c r="D79" s="4">
        <f t="shared" ref="D79:E79" si="41">SUM(D77:D78)</f>
        <v>26</v>
      </c>
      <c r="E79" s="4">
        <f t="shared" si="41"/>
        <v>219</v>
      </c>
    </row>
    <row r="80" spans="1:7" x14ac:dyDescent="0.2">
      <c r="B80" t="s">
        <v>35</v>
      </c>
      <c r="C80">
        <f>C79/C$2*100</f>
        <v>96.984924623115575</v>
      </c>
      <c r="D80">
        <f>ROUND(D79/D$2*100,0)</f>
        <v>87</v>
      </c>
      <c r="E80">
        <f>ROUND(E79/E$2*100,0)</f>
        <v>96</v>
      </c>
    </row>
    <row r="81" spans="1:7" s="3" customFormat="1" ht="16" thickBot="1" x14ac:dyDescent="0.25">
      <c r="B81" s="3" t="s">
        <v>37</v>
      </c>
      <c r="C81" s="3">
        <f>ROUND(C78/C$2*100,0)</f>
        <v>76</v>
      </c>
      <c r="D81" s="3">
        <f t="shared" ref="D81:E81" si="42">ROUND(D78/D$2*100,0)</f>
        <v>60</v>
      </c>
      <c r="E81" s="3">
        <f t="shared" si="42"/>
        <v>74</v>
      </c>
    </row>
    <row r="82" spans="1:7" ht="16" thickTop="1" x14ac:dyDescent="0.2">
      <c r="B82" t="s">
        <v>41</v>
      </c>
      <c r="C82">
        <f>SUM(C75:C76)/SUM(C75:C78)</f>
        <v>3.015075376884422E-2</v>
      </c>
      <c r="D82">
        <f t="shared" ref="D82:E82" si="43">SUM(D75:D76)/SUM(D75:D78)</f>
        <v>0.13333333333333333</v>
      </c>
      <c r="E82">
        <f t="shared" si="43"/>
        <v>4.3668122270742356E-2</v>
      </c>
    </row>
    <row r="83" spans="1:7" s="3" customFormat="1" ht="16" thickBot="1" x14ac:dyDescent="0.25">
      <c r="B83" s="3" t="s">
        <v>40</v>
      </c>
      <c r="C83" s="3">
        <f>C78/SUM(C75:C76)</f>
        <v>25.166666666666668</v>
      </c>
      <c r="D83" s="3">
        <f t="shared" ref="D83:E83" si="44">D78/SUM(D75:D76)</f>
        <v>4.5</v>
      </c>
      <c r="E83" s="3">
        <f t="shared" si="44"/>
        <v>16.899999999999999</v>
      </c>
    </row>
    <row r="84" spans="1:7" ht="16" thickTop="1" x14ac:dyDescent="0.2">
      <c r="A84" s="5" t="s">
        <v>17</v>
      </c>
      <c r="B84" t="s">
        <v>4</v>
      </c>
      <c r="C84">
        <v>0</v>
      </c>
      <c r="D84">
        <v>1</v>
      </c>
      <c r="E84">
        <v>1</v>
      </c>
      <c r="F84">
        <f>ROUND(E84/E$2*100,0)</f>
        <v>0</v>
      </c>
      <c r="G84">
        <v>1.4</v>
      </c>
    </row>
    <row r="85" spans="1:7" x14ac:dyDescent="0.2">
      <c r="A85" s="5" t="s">
        <v>17</v>
      </c>
      <c r="B85" t="s">
        <v>5</v>
      </c>
      <c r="C85">
        <v>3</v>
      </c>
      <c r="D85">
        <v>1</v>
      </c>
      <c r="E85">
        <v>4</v>
      </c>
      <c r="F85">
        <f t="shared" ref="F85:F87" si="45">ROUND(E85/E$2*100,0)</f>
        <v>2</v>
      </c>
      <c r="G85">
        <v>5.5</v>
      </c>
    </row>
    <row r="86" spans="1:7" x14ac:dyDescent="0.2">
      <c r="A86" s="5" t="s">
        <v>17</v>
      </c>
      <c r="B86" t="s">
        <v>6</v>
      </c>
      <c r="C86">
        <v>20</v>
      </c>
      <c r="D86">
        <v>8</v>
      </c>
      <c r="E86">
        <v>28</v>
      </c>
      <c r="F86">
        <f t="shared" si="45"/>
        <v>12</v>
      </c>
      <c r="G86">
        <v>39.700000000000003</v>
      </c>
    </row>
    <row r="87" spans="1:7" x14ac:dyDescent="0.2">
      <c r="A87" s="5" t="s">
        <v>17</v>
      </c>
      <c r="B87" t="s">
        <v>7</v>
      </c>
      <c r="C87">
        <v>176</v>
      </c>
      <c r="D87">
        <v>20</v>
      </c>
      <c r="E87">
        <v>196</v>
      </c>
      <c r="F87">
        <f t="shared" si="45"/>
        <v>86</v>
      </c>
      <c r="G87">
        <v>53.3</v>
      </c>
    </row>
    <row r="88" spans="1:7" s="4" customFormat="1" x14ac:dyDescent="0.2">
      <c r="B88" s="4" t="s">
        <v>34</v>
      </c>
      <c r="C88" s="4">
        <f>SUM(C86:C87)</f>
        <v>196</v>
      </c>
      <c r="D88" s="4">
        <f t="shared" ref="D88:E88" si="46">SUM(D86:D87)</f>
        <v>28</v>
      </c>
      <c r="E88" s="4">
        <f t="shared" si="46"/>
        <v>224</v>
      </c>
    </row>
    <row r="89" spans="1:7" x14ac:dyDescent="0.2">
      <c r="B89" t="s">
        <v>35</v>
      </c>
      <c r="C89">
        <f>C88/C$2*100</f>
        <v>98.492462311557787</v>
      </c>
      <c r="D89">
        <f>ROUND(D88/D$2*100,0)</f>
        <v>93</v>
      </c>
      <c r="E89">
        <f>ROUND(E88/E$2*100,0)</f>
        <v>98</v>
      </c>
    </row>
    <row r="90" spans="1:7" s="3" customFormat="1" ht="16" thickBot="1" x14ac:dyDescent="0.25">
      <c r="B90" s="3" t="s">
        <v>37</v>
      </c>
      <c r="C90" s="3">
        <f>ROUND(C87/C$2*100,0)</f>
        <v>88</v>
      </c>
      <c r="D90" s="3">
        <f t="shared" ref="D90:E90" si="47">ROUND(D87/D$2*100,0)</f>
        <v>67</v>
      </c>
      <c r="E90" s="3">
        <f t="shared" si="47"/>
        <v>86</v>
      </c>
    </row>
    <row r="91" spans="1:7" ht="16" thickTop="1" x14ac:dyDescent="0.2">
      <c r="B91" t="s">
        <v>41</v>
      </c>
      <c r="C91">
        <f>SUM(C84:C85)/SUM(C84:C87)</f>
        <v>1.507537688442211E-2</v>
      </c>
      <c r="D91">
        <f t="shared" ref="D91:E91" si="48">SUM(D84:D85)/SUM(D84:D87)</f>
        <v>6.6666666666666666E-2</v>
      </c>
      <c r="E91">
        <f t="shared" si="48"/>
        <v>2.1834061135371178E-2</v>
      </c>
    </row>
    <row r="92" spans="1:7" s="3" customFormat="1" ht="16" thickBot="1" x14ac:dyDescent="0.25">
      <c r="B92" s="3" t="s">
        <v>40</v>
      </c>
      <c r="C92" s="3">
        <f>C87/SUM(C84:C85)</f>
        <v>58.666666666666664</v>
      </c>
      <c r="D92" s="3">
        <f t="shared" ref="D92:E92" si="49">D87/SUM(D84:D85)</f>
        <v>10</v>
      </c>
      <c r="E92" s="3">
        <f t="shared" si="49"/>
        <v>39.200000000000003</v>
      </c>
    </row>
    <row r="93" spans="1:7" ht="16" thickTop="1" x14ac:dyDescent="0.2">
      <c r="A93" s="5" t="s">
        <v>18</v>
      </c>
      <c r="B93" t="s">
        <v>4</v>
      </c>
      <c r="C93">
        <v>0</v>
      </c>
      <c r="D93">
        <v>0</v>
      </c>
      <c r="E93">
        <v>0</v>
      </c>
      <c r="F93">
        <f>ROUND(E93/E$2*100,0)</f>
        <v>0</v>
      </c>
      <c r="G93">
        <v>2.4</v>
      </c>
    </row>
    <row r="94" spans="1:7" x14ac:dyDescent="0.2">
      <c r="A94" s="5" t="s">
        <v>18</v>
      </c>
      <c r="B94" t="s">
        <v>5</v>
      </c>
      <c r="C94">
        <v>3</v>
      </c>
      <c r="D94">
        <v>1</v>
      </c>
      <c r="E94">
        <v>4</v>
      </c>
      <c r="F94">
        <f t="shared" ref="F94:F96" si="50">ROUND(E94/E$2*100,0)</f>
        <v>2</v>
      </c>
      <c r="G94">
        <v>10.3</v>
      </c>
    </row>
    <row r="95" spans="1:7" x14ac:dyDescent="0.2">
      <c r="A95" s="5" t="s">
        <v>18</v>
      </c>
      <c r="B95" t="s">
        <v>6</v>
      </c>
      <c r="C95">
        <v>51</v>
      </c>
      <c r="D95">
        <v>12</v>
      </c>
      <c r="E95">
        <v>63</v>
      </c>
      <c r="F95">
        <f t="shared" si="50"/>
        <v>28</v>
      </c>
      <c r="G95">
        <v>44</v>
      </c>
    </row>
    <row r="96" spans="1:7" x14ac:dyDescent="0.2">
      <c r="A96" s="5" t="s">
        <v>18</v>
      </c>
      <c r="B96" t="s">
        <v>7</v>
      </c>
      <c r="C96">
        <v>145</v>
      </c>
      <c r="D96">
        <v>17</v>
      </c>
      <c r="E96">
        <v>162</v>
      </c>
      <c r="F96">
        <f t="shared" si="50"/>
        <v>71</v>
      </c>
      <c r="G96">
        <v>43.2</v>
      </c>
    </row>
    <row r="97" spans="1:7" s="4" customFormat="1" x14ac:dyDescent="0.2">
      <c r="B97" s="4" t="s">
        <v>34</v>
      </c>
      <c r="C97" s="4">
        <f>SUM(C95:C96)</f>
        <v>196</v>
      </c>
      <c r="D97" s="4">
        <f t="shared" ref="D97:E97" si="51">SUM(D95:D96)</f>
        <v>29</v>
      </c>
      <c r="E97" s="4">
        <f t="shared" si="51"/>
        <v>225</v>
      </c>
    </row>
    <row r="98" spans="1:7" x14ac:dyDescent="0.2">
      <c r="B98" t="s">
        <v>35</v>
      </c>
      <c r="C98">
        <f>C97/C$2*100</f>
        <v>98.492462311557787</v>
      </c>
      <c r="D98">
        <f>ROUND(D97/D$2*100,0)</f>
        <v>97</v>
      </c>
      <c r="E98">
        <f>ROUND(E97/E$2*100,0)</f>
        <v>98</v>
      </c>
    </row>
    <row r="99" spans="1:7" s="3" customFormat="1" ht="16" thickBot="1" x14ac:dyDescent="0.25">
      <c r="B99" s="3" t="s">
        <v>37</v>
      </c>
      <c r="C99" s="3">
        <f>ROUND(C96/C$2*100,0)</f>
        <v>73</v>
      </c>
      <c r="D99" s="3">
        <f t="shared" ref="D99:E99" si="52">ROUND(D96/D$2*100,0)</f>
        <v>57</v>
      </c>
      <c r="E99" s="3">
        <f t="shared" si="52"/>
        <v>71</v>
      </c>
    </row>
    <row r="100" spans="1:7" ht="16" thickTop="1" x14ac:dyDescent="0.2">
      <c r="B100" t="s">
        <v>41</v>
      </c>
      <c r="C100">
        <f>SUM(C93:C94)/SUM(C93:C96)</f>
        <v>1.507537688442211E-2</v>
      </c>
      <c r="D100">
        <f t="shared" ref="D100:E100" si="53">SUM(D93:D94)/SUM(D93:D96)</f>
        <v>3.3333333333333333E-2</v>
      </c>
      <c r="E100">
        <f t="shared" si="53"/>
        <v>1.7467248908296942E-2</v>
      </c>
    </row>
    <row r="101" spans="1:7" s="3" customFormat="1" ht="16" thickBot="1" x14ac:dyDescent="0.25">
      <c r="B101" s="3" t="s">
        <v>40</v>
      </c>
      <c r="C101" s="3">
        <f>C96/SUM(C93:C94)</f>
        <v>48.333333333333336</v>
      </c>
      <c r="D101" s="3">
        <f t="shared" ref="D101:E101" si="54">D96/SUM(D93:D94)</f>
        <v>17</v>
      </c>
      <c r="E101" s="3">
        <f t="shared" si="54"/>
        <v>40.5</v>
      </c>
    </row>
    <row r="102" spans="1:7" ht="16" thickTop="1" x14ac:dyDescent="0.2">
      <c r="A102" s="5" t="s">
        <v>19</v>
      </c>
      <c r="B102" t="s">
        <v>4</v>
      </c>
      <c r="C102">
        <v>4</v>
      </c>
      <c r="D102">
        <v>0</v>
      </c>
      <c r="E102">
        <v>4</v>
      </c>
      <c r="F102">
        <f>ROUND(E102/E$2*100,0)</f>
        <v>2</v>
      </c>
      <c r="G102">
        <v>3.9</v>
      </c>
    </row>
    <row r="103" spans="1:7" x14ac:dyDescent="0.2">
      <c r="A103" s="5" t="s">
        <v>19</v>
      </c>
      <c r="B103" t="s">
        <v>5</v>
      </c>
      <c r="C103">
        <v>39</v>
      </c>
      <c r="D103">
        <v>4</v>
      </c>
      <c r="E103">
        <v>43</v>
      </c>
      <c r="F103">
        <f t="shared" ref="F103:F105" si="55">ROUND(E103/E$2*100,0)</f>
        <v>19</v>
      </c>
      <c r="G103">
        <v>13</v>
      </c>
    </row>
    <row r="104" spans="1:7" x14ac:dyDescent="0.2">
      <c r="A104" s="5" t="s">
        <v>19</v>
      </c>
      <c r="B104" t="s">
        <v>6</v>
      </c>
      <c r="C104">
        <v>86</v>
      </c>
      <c r="D104">
        <v>13</v>
      </c>
      <c r="E104">
        <v>99</v>
      </c>
      <c r="F104">
        <f t="shared" si="55"/>
        <v>43</v>
      </c>
      <c r="G104">
        <v>50.3</v>
      </c>
    </row>
    <row r="105" spans="1:7" x14ac:dyDescent="0.2">
      <c r="A105" s="5" t="s">
        <v>19</v>
      </c>
      <c r="B105" t="s">
        <v>7</v>
      </c>
      <c r="C105">
        <v>63</v>
      </c>
      <c r="D105">
        <v>9</v>
      </c>
      <c r="E105">
        <v>72</v>
      </c>
      <c r="F105">
        <f t="shared" si="55"/>
        <v>31</v>
      </c>
      <c r="G105">
        <v>32.700000000000003</v>
      </c>
    </row>
    <row r="106" spans="1:7" x14ac:dyDescent="0.2">
      <c r="A106" s="5" t="s">
        <v>19</v>
      </c>
      <c r="B106" t="s">
        <v>20</v>
      </c>
      <c r="C106">
        <v>7</v>
      </c>
      <c r="D106">
        <v>4</v>
      </c>
      <c r="E106">
        <v>11</v>
      </c>
    </row>
    <row r="107" spans="1:7" s="4" customFormat="1" x14ac:dyDescent="0.2">
      <c r="B107" s="4" t="s">
        <v>34</v>
      </c>
      <c r="C107" s="4">
        <f>SUM(C104:C105)</f>
        <v>149</v>
      </c>
      <c r="D107" s="4">
        <f t="shared" ref="D107" si="56">SUM(D104:D105)</f>
        <v>22</v>
      </c>
      <c r="E107" s="4">
        <f t="shared" ref="E107" si="57">SUM(E104:E105)</f>
        <v>171</v>
      </c>
    </row>
    <row r="108" spans="1:7" x14ac:dyDescent="0.2">
      <c r="B108" t="s">
        <v>35</v>
      </c>
      <c r="C108">
        <f>C107/C$2*100</f>
        <v>74.874371859296488</v>
      </c>
      <c r="D108">
        <f>ROUND(D107/D$2*100,0)</f>
        <v>73</v>
      </c>
      <c r="E108">
        <f>ROUND(E107/E$2*100,0)</f>
        <v>75</v>
      </c>
    </row>
    <row r="109" spans="1:7" s="3" customFormat="1" ht="16" thickBot="1" x14ac:dyDescent="0.25">
      <c r="B109" s="3" t="s">
        <v>37</v>
      </c>
      <c r="C109" s="3">
        <f>ROUND(C106/C$2*100,0)</f>
        <v>4</v>
      </c>
      <c r="D109" s="3">
        <f t="shared" ref="D109:E109" si="58">ROUND(D106/D$2*100,0)</f>
        <v>13</v>
      </c>
      <c r="E109" s="3">
        <f t="shared" si="58"/>
        <v>5</v>
      </c>
    </row>
    <row r="110" spans="1:7" ht="16" thickTop="1" x14ac:dyDescent="0.2">
      <c r="B110" t="s">
        <v>41</v>
      </c>
      <c r="C110">
        <f>SUM(C103:C104)/SUM(C103:C106)</f>
        <v>0.64102564102564108</v>
      </c>
      <c r="D110">
        <f t="shared" ref="D110:E110" si="59">SUM(D103:D104)/SUM(D103:D106)</f>
        <v>0.56666666666666665</v>
      </c>
      <c r="E110">
        <f t="shared" si="59"/>
        <v>0.63111111111111107</v>
      </c>
    </row>
    <row r="111" spans="1:7" s="3" customFormat="1" ht="16" thickBot="1" x14ac:dyDescent="0.25">
      <c r="B111" s="3" t="s">
        <v>40</v>
      </c>
      <c r="C111" s="3">
        <f>C106/SUM(C103:C104)</f>
        <v>5.6000000000000001E-2</v>
      </c>
      <c r="D111" s="3">
        <f t="shared" ref="D111:E111" si="60">D106/SUM(D103:D104)</f>
        <v>0.23529411764705882</v>
      </c>
      <c r="E111" s="3">
        <f t="shared" si="60"/>
        <v>7.746478873239436E-2</v>
      </c>
    </row>
    <row r="112" spans="1:7" ht="16" thickTop="1" x14ac:dyDescent="0.2">
      <c r="A112" s="5" t="s">
        <v>21</v>
      </c>
      <c r="B112" t="s">
        <v>4</v>
      </c>
      <c r="C112">
        <v>0</v>
      </c>
      <c r="D112">
        <v>0</v>
      </c>
      <c r="E112">
        <v>0</v>
      </c>
      <c r="F112">
        <f>ROUND(E112/E$2*100,0)</f>
        <v>0</v>
      </c>
      <c r="G112">
        <v>1.5</v>
      </c>
    </row>
    <row r="113" spans="1:7" x14ac:dyDescent="0.2">
      <c r="A113" s="5" t="s">
        <v>21</v>
      </c>
      <c r="B113" t="s">
        <v>5</v>
      </c>
      <c r="C113">
        <v>12</v>
      </c>
      <c r="D113">
        <v>3</v>
      </c>
      <c r="E113">
        <v>15</v>
      </c>
      <c r="F113">
        <f t="shared" ref="F113:F115" si="61">ROUND(E113/E$2*100,0)</f>
        <v>7</v>
      </c>
      <c r="G113">
        <v>7.1</v>
      </c>
    </row>
    <row r="114" spans="1:7" x14ac:dyDescent="0.2">
      <c r="A114" s="5" t="s">
        <v>21</v>
      </c>
      <c r="B114" t="s">
        <v>6</v>
      </c>
      <c r="C114">
        <v>65</v>
      </c>
      <c r="D114">
        <v>12</v>
      </c>
      <c r="E114">
        <v>77</v>
      </c>
      <c r="F114">
        <f t="shared" si="61"/>
        <v>34</v>
      </c>
      <c r="G114">
        <v>38.200000000000003</v>
      </c>
    </row>
    <row r="115" spans="1:7" x14ac:dyDescent="0.2">
      <c r="A115" s="5" t="s">
        <v>21</v>
      </c>
      <c r="B115" t="s">
        <v>7</v>
      </c>
      <c r="C115">
        <v>115</v>
      </c>
      <c r="D115">
        <v>11</v>
      </c>
      <c r="E115">
        <v>126</v>
      </c>
      <c r="F115">
        <f t="shared" si="61"/>
        <v>55</v>
      </c>
      <c r="G115">
        <v>53.3</v>
      </c>
    </row>
    <row r="116" spans="1:7" s="4" customFormat="1" x14ac:dyDescent="0.2">
      <c r="B116" s="4" t="s">
        <v>34</v>
      </c>
      <c r="C116" s="4">
        <f>SUM(C114:C115)</f>
        <v>180</v>
      </c>
      <c r="D116" s="4">
        <f t="shared" ref="D116:E116" si="62">SUM(D114:D115)</f>
        <v>23</v>
      </c>
      <c r="E116" s="4">
        <f t="shared" si="62"/>
        <v>203</v>
      </c>
    </row>
    <row r="117" spans="1:7" x14ac:dyDescent="0.2">
      <c r="B117" t="s">
        <v>35</v>
      </c>
      <c r="C117">
        <f>C116/C$2*100</f>
        <v>90.452261306532662</v>
      </c>
      <c r="D117">
        <f>ROUND(D116/D$2*100,0)</f>
        <v>77</v>
      </c>
      <c r="E117">
        <f>ROUND(E116/E$2*100,0)</f>
        <v>89</v>
      </c>
    </row>
    <row r="118" spans="1:7" s="3" customFormat="1" ht="16" thickBot="1" x14ac:dyDescent="0.25">
      <c r="B118" s="3" t="s">
        <v>37</v>
      </c>
      <c r="C118" s="3">
        <f>ROUND(C115/C$2*100,0)</f>
        <v>58</v>
      </c>
      <c r="D118" s="3">
        <f t="shared" ref="D118:E118" si="63">ROUND(D115/D$2*100,0)</f>
        <v>37</v>
      </c>
      <c r="E118" s="3">
        <f t="shared" si="63"/>
        <v>55</v>
      </c>
    </row>
    <row r="119" spans="1:7" ht="16" thickTop="1" x14ac:dyDescent="0.2">
      <c r="B119" t="s">
        <v>41</v>
      </c>
      <c r="C119">
        <f>SUM(C112:C113)/SUM(C112:C115)</f>
        <v>6.25E-2</v>
      </c>
      <c r="D119">
        <f t="shared" ref="D119:E119" si="64">SUM(D112:D113)/SUM(D112:D115)</f>
        <v>0.11538461538461539</v>
      </c>
      <c r="E119">
        <f t="shared" si="64"/>
        <v>6.8807339449541288E-2</v>
      </c>
    </row>
    <row r="120" spans="1:7" s="3" customFormat="1" ht="16" thickBot="1" x14ac:dyDescent="0.25">
      <c r="B120" s="3" t="s">
        <v>40</v>
      </c>
      <c r="C120" s="3">
        <f>C115/SUM(C112:C113)</f>
        <v>9.5833333333333339</v>
      </c>
      <c r="D120" s="3">
        <f t="shared" ref="D120:E120" si="65">D115/SUM(D112:D113)</f>
        <v>3.6666666666666665</v>
      </c>
      <c r="E120" s="3">
        <f t="shared" si="65"/>
        <v>8.4</v>
      </c>
    </row>
    <row r="121" spans="1:7" ht="16" thickTop="1" x14ac:dyDescent="0.2">
      <c r="A121" s="5" t="s">
        <v>22</v>
      </c>
      <c r="B121" t="s">
        <v>4</v>
      </c>
      <c r="C121">
        <v>1</v>
      </c>
      <c r="D121">
        <v>0</v>
      </c>
      <c r="E121">
        <v>1</v>
      </c>
      <c r="F121">
        <f>ROUND(E121/E$2*100,0)</f>
        <v>0</v>
      </c>
      <c r="G121">
        <v>1.4</v>
      </c>
    </row>
    <row r="122" spans="1:7" x14ac:dyDescent="0.2">
      <c r="A122" s="5" t="s">
        <v>22</v>
      </c>
      <c r="B122" t="s">
        <v>5</v>
      </c>
      <c r="C122">
        <v>26</v>
      </c>
      <c r="D122">
        <v>3</v>
      </c>
      <c r="E122">
        <v>29</v>
      </c>
      <c r="F122">
        <f t="shared" ref="F122:F124" si="66">ROUND(E122/E$2*100,0)</f>
        <v>13</v>
      </c>
      <c r="G122">
        <v>5.8</v>
      </c>
    </row>
    <row r="123" spans="1:7" x14ac:dyDescent="0.2">
      <c r="A123" s="5" t="s">
        <v>22</v>
      </c>
      <c r="B123" t="s">
        <v>6</v>
      </c>
      <c r="C123">
        <v>97</v>
      </c>
      <c r="D123">
        <v>18</v>
      </c>
      <c r="E123">
        <v>115</v>
      </c>
      <c r="F123">
        <f t="shared" si="66"/>
        <v>50</v>
      </c>
      <c r="G123">
        <v>45.4</v>
      </c>
    </row>
    <row r="124" spans="1:7" x14ac:dyDescent="0.2">
      <c r="A124" s="5" t="s">
        <v>22</v>
      </c>
      <c r="B124" t="s">
        <v>7</v>
      </c>
      <c r="C124">
        <v>68</v>
      </c>
      <c r="D124">
        <v>5</v>
      </c>
      <c r="E124">
        <v>73</v>
      </c>
      <c r="F124">
        <f t="shared" si="66"/>
        <v>32</v>
      </c>
      <c r="G124">
        <v>47.2</v>
      </c>
    </row>
    <row r="125" spans="1:7" s="4" customFormat="1" x14ac:dyDescent="0.2">
      <c r="B125" s="4" t="s">
        <v>34</v>
      </c>
      <c r="C125" s="4">
        <f>SUM(C123:C124)</f>
        <v>165</v>
      </c>
      <c r="D125" s="4">
        <f t="shared" ref="D125:E125" si="67">SUM(D123:D124)</f>
        <v>23</v>
      </c>
      <c r="E125" s="4">
        <f t="shared" si="67"/>
        <v>188</v>
      </c>
    </row>
    <row r="126" spans="1:7" x14ac:dyDescent="0.2">
      <c r="B126" t="s">
        <v>35</v>
      </c>
      <c r="C126">
        <f>ROUND(C125/C$2*100,0)</f>
        <v>83</v>
      </c>
      <c r="D126">
        <f t="shared" ref="D126:E126" si="68">ROUND(D125/D$2*100,0)</f>
        <v>77</v>
      </c>
      <c r="E126">
        <f t="shared" si="68"/>
        <v>82</v>
      </c>
    </row>
    <row r="127" spans="1:7" s="3" customFormat="1" ht="16" thickBot="1" x14ac:dyDescent="0.25">
      <c r="B127" s="3" t="s">
        <v>37</v>
      </c>
      <c r="C127" s="3">
        <f>ROUND(C124/C$2*100,0)</f>
        <v>34</v>
      </c>
      <c r="D127" s="3">
        <f t="shared" ref="D127:E127" si="69">ROUND(D124/D$2*100,0)</f>
        <v>17</v>
      </c>
      <c r="E127" s="3">
        <f t="shared" si="69"/>
        <v>32</v>
      </c>
    </row>
    <row r="128" spans="1:7" ht="16" thickTop="1" x14ac:dyDescent="0.2">
      <c r="B128" t="s">
        <v>41</v>
      </c>
      <c r="C128">
        <f>SUM(C121:C122)/SUM(C121:C124)</f>
        <v>0.140625</v>
      </c>
      <c r="D128">
        <f t="shared" ref="D128:E128" si="70">SUM(D121:D122)/SUM(D121:D124)</f>
        <v>0.11538461538461539</v>
      </c>
      <c r="E128">
        <f t="shared" si="70"/>
        <v>0.13761467889908258</v>
      </c>
    </row>
    <row r="129" spans="1:7" s="3" customFormat="1" ht="16" thickBot="1" x14ac:dyDescent="0.25">
      <c r="B129" s="3" t="s">
        <v>40</v>
      </c>
      <c r="C129" s="3">
        <f>C124/SUM(C121:C122)</f>
        <v>2.5185185185185186</v>
      </c>
      <c r="D129" s="3">
        <f t="shared" ref="D129:E129" si="71">D124/SUM(D121:D122)</f>
        <v>1.6666666666666667</v>
      </c>
      <c r="E129" s="3">
        <f t="shared" si="71"/>
        <v>2.4333333333333331</v>
      </c>
    </row>
    <row r="130" spans="1:7" ht="16" thickTop="1" x14ac:dyDescent="0.2">
      <c r="A130" s="5" t="s">
        <v>23</v>
      </c>
      <c r="B130" t="s">
        <v>4</v>
      </c>
      <c r="C130">
        <v>10</v>
      </c>
      <c r="D130">
        <v>0</v>
      </c>
      <c r="E130">
        <v>10</v>
      </c>
      <c r="F130">
        <f>ROUND(E130/E$2*100,0)</f>
        <v>4</v>
      </c>
      <c r="G130">
        <v>18.100000000000001</v>
      </c>
    </row>
    <row r="131" spans="1:7" x14ac:dyDescent="0.2">
      <c r="A131" s="5" t="s">
        <v>23</v>
      </c>
      <c r="B131" t="s">
        <v>5</v>
      </c>
      <c r="C131">
        <v>50</v>
      </c>
      <c r="D131">
        <v>6</v>
      </c>
      <c r="E131">
        <v>56</v>
      </c>
      <c r="F131">
        <f t="shared" ref="F131:F133" si="72">ROUND(E131/E$2*100,0)</f>
        <v>24</v>
      </c>
      <c r="G131">
        <v>33.6</v>
      </c>
    </row>
    <row r="132" spans="1:7" x14ac:dyDescent="0.2">
      <c r="A132" s="5" t="s">
        <v>23</v>
      </c>
      <c r="B132" t="s">
        <v>6</v>
      </c>
      <c r="C132">
        <v>107</v>
      </c>
      <c r="D132">
        <v>15</v>
      </c>
      <c r="E132">
        <v>122</v>
      </c>
      <c r="F132">
        <f t="shared" si="72"/>
        <v>53</v>
      </c>
      <c r="G132">
        <v>31.2</v>
      </c>
    </row>
    <row r="133" spans="1:7" x14ac:dyDescent="0.2">
      <c r="A133" s="5" t="s">
        <v>23</v>
      </c>
      <c r="B133" t="s">
        <v>7</v>
      </c>
      <c r="C133">
        <v>25</v>
      </c>
      <c r="D133">
        <v>5</v>
      </c>
      <c r="E133">
        <v>30</v>
      </c>
      <c r="F133">
        <f t="shared" si="72"/>
        <v>13</v>
      </c>
      <c r="G133">
        <v>17.100000000000001</v>
      </c>
    </row>
    <row r="134" spans="1:7" s="4" customFormat="1" x14ac:dyDescent="0.2">
      <c r="B134" s="4" t="s">
        <v>34</v>
      </c>
      <c r="C134" s="4">
        <f>SUM(C132:C133)</f>
        <v>132</v>
      </c>
      <c r="D134" s="4">
        <f t="shared" ref="D134:E134" si="73">SUM(D132:D133)</f>
        <v>20</v>
      </c>
      <c r="E134" s="4">
        <f t="shared" si="73"/>
        <v>152</v>
      </c>
    </row>
    <row r="135" spans="1:7" x14ac:dyDescent="0.2">
      <c r="B135" t="s">
        <v>35</v>
      </c>
      <c r="C135">
        <f>C134/C$2*100</f>
        <v>66.331658291457288</v>
      </c>
      <c r="D135">
        <f>ROUND(D134/D$2*100,0)</f>
        <v>67</v>
      </c>
      <c r="E135">
        <f>ROUND(E134/E$2*100,0)</f>
        <v>66</v>
      </c>
    </row>
    <row r="136" spans="1:7" s="3" customFormat="1" ht="16" thickBot="1" x14ac:dyDescent="0.25">
      <c r="B136" s="3" t="s">
        <v>37</v>
      </c>
      <c r="C136" s="3">
        <f>ROUND(C133/C$2*100,0)</f>
        <v>13</v>
      </c>
      <c r="D136" s="3">
        <f t="shared" ref="D136:E136" si="74">ROUND(D133/D$2*100,0)</f>
        <v>17</v>
      </c>
      <c r="E136" s="3">
        <f t="shared" si="74"/>
        <v>13</v>
      </c>
    </row>
    <row r="137" spans="1:7" ht="16" thickTop="1" x14ac:dyDescent="0.2">
      <c r="B137" t="s">
        <v>41</v>
      </c>
      <c r="C137">
        <f>SUM(C130:C131)/SUM(C130:C133)</f>
        <v>0.3125</v>
      </c>
      <c r="D137">
        <f t="shared" ref="D137:E137" si="75">SUM(D130:D131)/SUM(D130:D133)</f>
        <v>0.23076923076923078</v>
      </c>
      <c r="E137">
        <f t="shared" si="75"/>
        <v>0.30275229357798167</v>
      </c>
    </row>
    <row r="138" spans="1:7" s="3" customFormat="1" ht="16" thickBot="1" x14ac:dyDescent="0.25">
      <c r="B138" s="3" t="s">
        <v>40</v>
      </c>
      <c r="C138" s="3">
        <f>C133/SUM(C130:C131)</f>
        <v>0.41666666666666669</v>
      </c>
      <c r="D138" s="3">
        <f t="shared" ref="D138:E138" si="76">D133/SUM(D130:D131)</f>
        <v>0.83333333333333337</v>
      </c>
      <c r="E138" s="3">
        <f t="shared" si="76"/>
        <v>0.45454545454545453</v>
      </c>
    </row>
    <row r="139" spans="1:7" ht="16" thickTop="1" x14ac:dyDescent="0.2">
      <c r="A139" s="5" t="s">
        <v>24</v>
      </c>
      <c r="B139" t="s">
        <v>4</v>
      </c>
      <c r="C139">
        <v>3</v>
      </c>
      <c r="D139">
        <v>0</v>
      </c>
      <c r="E139">
        <v>3</v>
      </c>
      <c r="F139">
        <f>ROUND(E139/E$2*100,0)</f>
        <v>1</v>
      </c>
      <c r="G139">
        <v>6</v>
      </c>
    </row>
    <row r="140" spans="1:7" x14ac:dyDescent="0.2">
      <c r="A140" s="5" t="s">
        <v>24</v>
      </c>
      <c r="B140" t="s">
        <v>5</v>
      </c>
      <c r="C140">
        <v>35</v>
      </c>
      <c r="D140">
        <v>4</v>
      </c>
      <c r="E140">
        <v>39</v>
      </c>
      <c r="F140">
        <f t="shared" ref="F140:F142" si="77">ROUND(E140/E$2*100,0)</f>
        <v>17</v>
      </c>
      <c r="G140">
        <v>17.2</v>
      </c>
    </row>
    <row r="141" spans="1:7" x14ac:dyDescent="0.2">
      <c r="A141" s="5" t="s">
        <v>24</v>
      </c>
      <c r="B141" t="s">
        <v>6</v>
      </c>
      <c r="C141">
        <v>126</v>
      </c>
      <c r="D141">
        <v>22</v>
      </c>
      <c r="E141">
        <v>148</v>
      </c>
      <c r="F141">
        <f t="shared" si="77"/>
        <v>65</v>
      </c>
      <c r="G141">
        <v>44.9</v>
      </c>
    </row>
    <row r="142" spans="1:7" ht="16" customHeight="1" x14ac:dyDescent="0.2">
      <c r="A142" s="5" t="s">
        <v>24</v>
      </c>
      <c r="B142" t="s">
        <v>7</v>
      </c>
      <c r="C142">
        <v>35</v>
      </c>
      <c r="D142">
        <v>4</v>
      </c>
      <c r="E142">
        <v>39</v>
      </c>
      <c r="F142">
        <f t="shared" si="77"/>
        <v>17</v>
      </c>
      <c r="G142">
        <v>32</v>
      </c>
    </row>
    <row r="143" spans="1:7" s="4" customFormat="1" x14ac:dyDescent="0.2">
      <c r="B143" s="4" t="s">
        <v>34</v>
      </c>
      <c r="C143" s="4">
        <f>SUM(C141:C142)</f>
        <v>161</v>
      </c>
      <c r="D143" s="4">
        <f t="shared" ref="D143:E143" si="78">SUM(D141:D142)</f>
        <v>26</v>
      </c>
      <c r="E143" s="4">
        <f t="shared" si="78"/>
        <v>187</v>
      </c>
    </row>
    <row r="144" spans="1:7" x14ac:dyDescent="0.2">
      <c r="B144" t="s">
        <v>35</v>
      </c>
      <c r="C144">
        <f>C143/C$2*100</f>
        <v>80.904522613065325</v>
      </c>
      <c r="D144">
        <f>ROUND(D143/D$2*100,0)</f>
        <v>87</v>
      </c>
      <c r="E144">
        <f>ROUND(E143/E$2*100,0)</f>
        <v>82</v>
      </c>
    </row>
    <row r="145" spans="1:7" s="3" customFormat="1" ht="16" thickBot="1" x14ac:dyDescent="0.25">
      <c r="B145" s="3" t="s">
        <v>37</v>
      </c>
      <c r="C145" s="3">
        <f>ROUND(C142/C$2*100,0)</f>
        <v>18</v>
      </c>
      <c r="D145" s="3">
        <f t="shared" ref="D145:E145" si="79">ROUND(D142/D$2*100,0)</f>
        <v>13</v>
      </c>
      <c r="E145" s="3">
        <f t="shared" si="79"/>
        <v>17</v>
      </c>
    </row>
    <row r="146" spans="1:7" ht="16" thickTop="1" x14ac:dyDescent="0.2">
      <c r="B146" t="s">
        <v>41</v>
      </c>
      <c r="C146">
        <f>SUM(C139:C140)/SUM(C139:C142)</f>
        <v>0.19095477386934673</v>
      </c>
      <c r="D146">
        <f t="shared" ref="D146:E146" si="80">SUM(D139:D140)/SUM(D139:D142)</f>
        <v>0.13333333333333333</v>
      </c>
      <c r="E146">
        <f t="shared" si="80"/>
        <v>0.18340611353711792</v>
      </c>
    </row>
    <row r="147" spans="1:7" s="3" customFormat="1" ht="16" thickBot="1" x14ac:dyDescent="0.25">
      <c r="B147" s="3" t="s">
        <v>40</v>
      </c>
      <c r="C147" s="3">
        <f>C142/SUM(C139:C140)</f>
        <v>0.92105263157894735</v>
      </c>
      <c r="D147" s="3">
        <f t="shared" ref="D147:E147" si="81">D142/SUM(D139:D140)</f>
        <v>1</v>
      </c>
      <c r="E147" s="3">
        <f t="shared" si="81"/>
        <v>0.9285714285714286</v>
      </c>
    </row>
    <row r="148" spans="1:7" ht="16" thickTop="1" x14ac:dyDescent="0.2">
      <c r="A148" s="5" t="s">
        <v>36</v>
      </c>
      <c r="B148" t="s">
        <v>4</v>
      </c>
      <c r="C148">
        <v>5</v>
      </c>
      <c r="D148">
        <v>0</v>
      </c>
      <c r="E148">
        <v>5</v>
      </c>
      <c r="F148">
        <f>ROUND(E148/E$2*100,0)</f>
        <v>2</v>
      </c>
      <c r="G148">
        <v>2</v>
      </c>
    </row>
    <row r="149" spans="1:7" x14ac:dyDescent="0.2">
      <c r="A149" s="5" t="s">
        <v>25</v>
      </c>
      <c r="B149" t="s">
        <v>5</v>
      </c>
      <c r="C149">
        <v>29</v>
      </c>
      <c r="D149">
        <v>3</v>
      </c>
      <c r="E149">
        <v>32</v>
      </c>
      <c r="F149">
        <f t="shared" ref="F149:F151" si="82">ROUND(E149/E$2*100,0)</f>
        <v>14</v>
      </c>
      <c r="G149">
        <v>7.6</v>
      </c>
    </row>
    <row r="150" spans="1:7" x14ac:dyDescent="0.2">
      <c r="A150" s="5" t="s">
        <v>25</v>
      </c>
      <c r="B150" t="s">
        <v>6</v>
      </c>
      <c r="C150">
        <v>102</v>
      </c>
      <c r="D150">
        <v>17</v>
      </c>
      <c r="E150">
        <v>119</v>
      </c>
      <c r="F150">
        <f t="shared" si="82"/>
        <v>52</v>
      </c>
      <c r="G150">
        <v>48</v>
      </c>
    </row>
    <row r="151" spans="1:7" x14ac:dyDescent="0.2">
      <c r="A151" s="5" t="s">
        <v>25</v>
      </c>
      <c r="B151" t="s">
        <v>7</v>
      </c>
      <c r="C151">
        <v>63</v>
      </c>
      <c r="D151">
        <v>10</v>
      </c>
      <c r="E151">
        <v>73</v>
      </c>
      <c r="F151">
        <f t="shared" si="82"/>
        <v>32</v>
      </c>
      <c r="G151">
        <v>42.3</v>
      </c>
    </row>
    <row r="152" spans="1:7" s="4" customFormat="1" x14ac:dyDescent="0.2">
      <c r="B152" s="4" t="s">
        <v>34</v>
      </c>
      <c r="C152" s="4">
        <f>SUM(C150:C151)</f>
        <v>165</v>
      </c>
      <c r="D152" s="4">
        <f t="shared" ref="D152:E152" si="83">SUM(D150:D151)</f>
        <v>27</v>
      </c>
      <c r="E152" s="4">
        <f t="shared" si="83"/>
        <v>192</v>
      </c>
    </row>
    <row r="153" spans="1:7" x14ac:dyDescent="0.2">
      <c r="B153" t="s">
        <v>35</v>
      </c>
      <c r="C153">
        <f>C152/C$2*100</f>
        <v>82.914572864321613</v>
      </c>
      <c r="D153">
        <f>ROUND(D152/D$2*100,0)</f>
        <v>90</v>
      </c>
      <c r="E153">
        <f>ROUND(E152/E$2*100,0)</f>
        <v>84</v>
      </c>
    </row>
    <row r="154" spans="1:7" s="3" customFormat="1" ht="16" thickBot="1" x14ac:dyDescent="0.25">
      <c r="B154" s="3" t="s">
        <v>37</v>
      </c>
      <c r="C154" s="3">
        <f>ROUND(C151/C$2*100,0)</f>
        <v>32</v>
      </c>
      <c r="D154" s="3">
        <f t="shared" ref="D154:E154" si="84">ROUND(D151/D$2*100,0)</f>
        <v>33</v>
      </c>
      <c r="E154" s="3">
        <f t="shared" si="84"/>
        <v>32</v>
      </c>
    </row>
    <row r="155" spans="1:7" ht="16" thickTop="1" x14ac:dyDescent="0.2">
      <c r="B155" t="s">
        <v>41</v>
      </c>
      <c r="C155">
        <f>SUM(C148:C149)/SUM(C148:C151)</f>
        <v>0.17085427135678391</v>
      </c>
      <c r="D155">
        <f t="shared" ref="D155:E155" si="85">SUM(D148:D149)/SUM(D148:D151)</f>
        <v>0.1</v>
      </c>
      <c r="E155">
        <f t="shared" si="85"/>
        <v>0.16157205240174671</v>
      </c>
    </row>
    <row r="156" spans="1:7" s="3" customFormat="1" ht="16" thickBot="1" x14ac:dyDescent="0.25">
      <c r="B156" s="3" t="s">
        <v>40</v>
      </c>
      <c r="C156" s="3">
        <f>C151/SUM(C148:C149)</f>
        <v>1.8529411764705883</v>
      </c>
      <c r="D156" s="3">
        <f t="shared" ref="D156:E156" si="86">D151/SUM(D148:D149)</f>
        <v>3.3333333333333335</v>
      </c>
      <c r="E156" s="3">
        <f t="shared" si="86"/>
        <v>1.972972972972973</v>
      </c>
    </row>
    <row r="157" spans="1:7" ht="16" thickTop="1" x14ac:dyDescent="0.2">
      <c r="A157" s="5" t="s">
        <v>26</v>
      </c>
      <c r="B157" t="s">
        <v>4</v>
      </c>
      <c r="C157">
        <v>4</v>
      </c>
      <c r="D157">
        <v>0</v>
      </c>
      <c r="E157">
        <v>4</v>
      </c>
      <c r="F157">
        <f>ROUND(E157/E$2*100,0)</f>
        <v>2</v>
      </c>
    </row>
    <row r="158" spans="1:7" x14ac:dyDescent="0.2">
      <c r="A158" s="5" t="s">
        <v>26</v>
      </c>
      <c r="B158" t="s">
        <v>5</v>
      </c>
      <c r="C158">
        <v>24</v>
      </c>
      <c r="D158">
        <v>4</v>
      </c>
      <c r="E158">
        <v>28</v>
      </c>
      <c r="F158">
        <f t="shared" ref="F158:F160" si="87">ROUND(E158/E$2*100,0)</f>
        <v>12</v>
      </c>
    </row>
    <row r="159" spans="1:7" x14ac:dyDescent="0.2">
      <c r="A159" s="5" t="s">
        <v>26</v>
      </c>
      <c r="B159" t="s">
        <v>6</v>
      </c>
      <c r="C159">
        <v>96</v>
      </c>
      <c r="D159">
        <v>14</v>
      </c>
      <c r="E159">
        <v>110</v>
      </c>
      <c r="F159">
        <f t="shared" si="87"/>
        <v>48</v>
      </c>
    </row>
    <row r="160" spans="1:7" x14ac:dyDescent="0.2">
      <c r="A160" s="5" t="s">
        <v>26</v>
      </c>
      <c r="B160" t="s">
        <v>7</v>
      </c>
      <c r="C160">
        <v>54</v>
      </c>
      <c r="D160">
        <v>8</v>
      </c>
      <c r="E160">
        <v>62</v>
      </c>
      <c r="F160">
        <f t="shared" si="87"/>
        <v>27</v>
      </c>
    </row>
    <row r="161" spans="1:5" x14ac:dyDescent="0.2">
      <c r="A161" s="5" t="s">
        <v>26</v>
      </c>
      <c r="B161" t="s">
        <v>27</v>
      </c>
      <c r="C161">
        <v>21</v>
      </c>
      <c r="D161">
        <v>4</v>
      </c>
      <c r="E161">
        <v>25</v>
      </c>
    </row>
    <row r="162" spans="1:5" s="4" customFormat="1" x14ac:dyDescent="0.2">
      <c r="B162" s="4" t="s">
        <v>34</v>
      </c>
      <c r="C162" s="4">
        <f>SUM(C159:C160)</f>
        <v>150</v>
      </c>
      <c r="D162" s="4">
        <f t="shared" ref="D162" si="88">SUM(D159:D160)</f>
        <v>22</v>
      </c>
      <c r="E162" s="4">
        <f t="shared" ref="E162" si="89">SUM(E159:E160)</f>
        <v>172</v>
      </c>
    </row>
    <row r="163" spans="1:5" s="3" customFormat="1" ht="16" thickBot="1" x14ac:dyDescent="0.25">
      <c r="B163" s="3" t="s">
        <v>35</v>
      </c>
      <c r="C163" s="3">
        <f>C162/C$2*100</f>
        <v>75.376884422110564</v>
      </c>
      <c r="D163" s="3">
        <f>ROUND(D162/D$2*100,0)</f>
        <v>73</v>
      </c>
      <c r="E163" s="3">
        <f>ROUND(E162/E$2*100,0)</f>
        <v>75</v>
      </c>
    </row>
    <row r="164" spans="1:5" s="3" customFormat="1" ht="17" thickTop="1" thickBot="1" x14ac:dyDescent="0.25">
      <c r="B164" s="3" t="s">
        <v>37</v>
      </c>
      <c r="C164" s="3">
        <f>ROUND(C161/C$2*100,0)</f>
        <v>11</v>
      </c>
      <c r="D164" s="3">
        <f t="shared" ref="D164:E164" si="90">ROUND(D161/D$2*100,0)</f>
        <v>13</v>
      </c>
      <c r="E164" s="3">
        <f t="shared" si="90"/>
        <v>11</v>
      </c>
    </row>
    <row r="165" spans="1:5" ht="16" thickTop="1" x14ac:dyDescent="0.2">
      <c r="A165" s="5" t="s">
        <v>28</v>
      </c>
      <c r="B165" t="s">
        <v>2</v>
      </c>
      <c r="C165">
        <v>199</v>
      </c>
      <c r="D165">
        <v>30</v>
      </c>
      <c r="E165">
        <v>229</v>
      </c>
    </row>
    <row r="166" spans="1:5" x14ac:dyDescent="0.2">
      <c r="A166" s="5" t="s">
        <v>28</v>
      </c>
      <c r="B166" t="s">
        <v>29</v>
      </c>
      <c r="C166">
        <v>152</v>
      </c>
      <c r="D166">
        <v>22</v>
      </c>
      <c r="E166">
        <v>174</v>
      </c>
    </row>
    <row r="167" spans="1:5" x14ac:dyDescent="0.2">
      <c r="A167" s="5" t="s">
        <v>28</v>
      </c>
      <c r="B167" t="s">
        <v>30</v>
      </c>
      <c r="C167">
        <v>38</v>
      </c>
      <c r="D167">
        <v>8</v>
      </c>
      <c r="E167">
        <v>46</v>
      </c>
    </row>
    <row r="168" spans="1:5" s="3" customFormat="1" ht="16" thickBot="1" x14ac:dyDescent="0.25">
      <c r="A168" s="5" t="s">
        <v>28</v>
      </c>
      <c r="B168" s="3" t="s">
        <v>31</v>
      </c>
      <c r="C168" s="3">
        <v>9</v>
      </c>
      <c r="D168" s="3">
        <v>0</v>
      </c>
      <c r="E168" s="3">
        <v>9</v>
      </c>
    </row>
    <row r="169" spans="1:5" ht="16" thickTop="1" x14ac:dyDescent="0.2"/>
    <row r="170" spans="1:5" x14ac:dyDescent="0.2">
      <c r="A170" s="5"/>
    </row>
    <row r="171" spans="1:5" x14ac:dyDescent="0.2">
      <c r="A171" s="5"/>
    </row>
    <row r="172" spans="1:5" x14ac:dyDescent="0.2">
      <c r="A172" s="5"/>
    </row>
    <row r="173" spans="1:5" x14ac:dyDescent="0.2">
      <c r="A173" s="5"/>
    </row>
    <row r="174" spans="1:5" x14ac:dyDescent="0.2">
      <c r="A174" s="5"/>
    </row>
    <row r="175" spans="1:5" x14ac:dyDescent="0.2">
      <c r="A175" s="5"/>
    </row>
    <row r="176" spans="1:5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</sheetData>
  <mergeCells count="31">
    <mergeCell ref="A226:A229"/>
    <mergeCell ref="A195:A199"/>
    <mergeCell ref="A200:A205"/>
    <mergeCell ref="A206:A210"/>
    <mergeCell ref="A211:A215"/>
    <mergeCell ref="A216:A220"/>
    <mergeCell ref="A175:A179"/>
    <mergeCell ref="A180:A184"/>
    <mergeCell ref="A185:A189"/>
    <mergeCell ref="A190:A194"/>
    <mergeCell ref="A221:A225"/>
    <mergeCell ref="A139:A142"/>
    <mergeCell ref="A148:A151"/>
    <mergeCell ref="A157:A161"/>
    <mergeCell ref="A165:A168"/>
    <mergeCell ref="A170:A174"/>
    <mergeCell ref="A93:A96"/>
    <mergeCell ref="A102:A106"/>
    <mergeCell ref="A112:A115"/>
    <mergeCell ref="A121:A124"/>
    <mergeCell ref="A130:A133"/>
    <mergeCell ref="A48:A51"/>
    <mergeCell ref="A57:A60"/>
    <mergeCell ref="A66:A69"/>
    <mergeCell ref="A75:A78"/>
    <mergeCell ref="A84:A87"/>
    <mergeCell ref="A2:A6"/>
    <mergeCell ref="A11:A14"/>
    <mergeCell ref="A20:A23"/>
    <mergeCell ref="A29:A33"/>
    <mergeCell ref="A39:A42"/>
  </mergeCells>
  <printOptions horizontalCentered="1" gridLines="1"/>
  <pageMargins left="0" right="0" top="0" bottom="0" header="0" footer="0"/>
  <pageSetup paperSize="9" scale="42" orientation="portrait" horizontalDpi="0" verticalDpi="0"/>
  <ignoredErrors>
    <ignoredError sqref="D162:E163 C162 C7:E7 C15:E15 C24:E24 C34:E34 C43:E43 C44 E44 C52:E52 C61:E61 C70:E70 C79:E79 C88:E88 C97:E97 C107:E107 C134 C116:E116 C125:E127 D134:E134 C144 C143:E143 C145:E145 C152:E152" formulaRange="1"/>
    <ignoredError sqref="D4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Sheet1</vt:lpstr>
      <vt:lpstr>Sheet1!Area_stampa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Giovanni Cerulli Irelli</cp:lastModifiedBy>
  <cp:lastPrinted>2023-12-19T15:34:49Z</cp:lastPrinted>
  <dcterms:created xsi:type="dcterms:W3CDTF">2023-12-18T14:42:06Z</dcterms:created>
  <dcterms:modified xsi:type="dcterms:W3CDTF">2023-12-20T18:02:14Z</dcterms:modified>
</cp:coreProperties>
</file>